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25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'Sheet1'!$A$1:$Y$30</definedName>
  </definedNames>
  <calcPr fullCalcOnLoad="1"/>
</workbook>
</file>

<file path=xl/sharedStrings.xml><?xml version="1.0" encoding="utf-8"?>
<sst xmlns="http://schemas.openxmlformats.org/spreadsheetml/2006/main" count="206" uniqueCount="62">
  <si>
    <t>File</t>
  </si>
  <si>
    <t>Leg Length</t>
  </si>
  <si>
    <t>Antenne Length</t>
  </si>
  <si>
    <t>mms00001</t>
  </si>
  <si>
    <t>mms00004</t>
  </si>
  <si>
    <t>mms00006</t>
  </si>
  <si>
    <t>mms00008</t>
  </si>
  <si>
    <t>mms00010</t>
  </si>
  <si>
    <t>mms00011</t>
  </si>
  <si>
    <t>mms00013</t>
  </si>
  <si>
    <t>mms00014</t>
  </si>
  <si>
    <t>mms00015</t>
  </si>
  <si>
    <t>mms00016</t>
  </si>
  <si>
    <t>mms00017</t>
  </si>
  <si>
    <t>mms00018</t>
  </si>
  <si>
    <t>mms00019</t>
  </si>
  <si>
    <t>mms00023</t>
  </si>
  <si>
    <t>mms00024</t>
  </si>
  <si>
    <t>mms00025</t>
  </si>
  <si>
    <t>mms00026</t>
  </si>
  <si>
    <t>mms00028</t>
  </si>
  <si>
    <t>mms00030</t>
  </si>
  <si>
    <t>mms00032</t>
  </si>
  <si>
    <t>mms00034</t>
  </si>
  <si>
    <t>mms00035</t>
  </si>
  <si>
    <t>mms00036</t>
  </si>
  <si>
    <t>mms00037</t>
  </si>
  <si>
    <t>mms00038</t>
  </si>
  <si>
    <t>L/W</t>
  </si>
  <si>
    <t>Width(W)</t>
  </si>
  <si>
    <t>Length(L)</t>
  </si>
  <si>
    <t>Total</t>
  </si>
  <si>
    <t>Average</t>
  </si>
  <si>
    <t>Std Dev</t>
  </si>
  <si>
    <t>CV%</t>
  </si>
  <si>
    <t>Name</t>
  </si>
  <si>
    <t>Slide Reference</t>
  </si>
  <si>
    <t>Date</t>
  </si>
  <si>
    <t>W.V / A.V</t>
  </si>
  <si>
    <t>M/F</t>
  </si>
  <si>
    <t>atheroides serrulatus</t>
  </si>
  <si>
    <t>cryptomygus galeopsides</t>
  </si>
  <si>
    <t>A.V</t>
  </si>
  <si>
    <t>W.V</t>
  </si>
  <si>
    <t>-</t>
  </si>
  <si>
    <t>Female</t>
  </si>
  <si>
    <t>aphis sambuci</t>
  </si>
  <si>
    <t>aphis epipactis</t>
  </si>
  <si>
    <t>sappaphis ---</t>
  </si>
  <si>
    <t>Std deviation</t>
  </si>
  <si>
    <t>Slide Ref</t>
  </si>
  <si>
    <t>Antenna Length</t>
  </si>
  <si>
    <t>Total L</t>
  </si>
  <si>
    <t>Total W</t>
  </si>
  <si>
    <t>Average L</t>
  </si>
  <si>
    <t>Average W</t>
  </si>
  <si>
    <t>L Range</t>
  </si>
  <si>
    <t>W Range</t>
  </si>
  <si>
    <t>Total Leg L</t>
  </si>
  <si>
    <t>Total Antenna L</t>
  </si>
  <si>
    <t xml:space="preserve"> Average Leg</t>
  </si>
  <si>
    <t xml:space="preserve">Average Antenna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</si>
</sst>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1;0.00"/>
    <numFmt numFmtId="165" formatCode="\1;\2.\6\1"/>
    <numFmt numFmtId="166" formatCode="\1\:"/>
    <numFmt numFmtId="167" formatCode="\1\:0"/>
    <numFmt numFmtId="168" formatCode="\1\:00"/>
    <numFmt numFmtId="169" formatCode="mm/dd/yy"/>
    <numFmt numFmtId="170" formatCode="mmm\-yyyy"/>
    <numFmt numFmtId="171" formatCode="0.000"/>
  </numFmts>
  <fonts count="20">
    <font>
      <sz val="11"/>
      <name val="Book Antiqua"/>
      <family val="0"/>
    </font>
    <font>
      <sz val="10"/>
      <name val="Book Antiqua"/>
      <family val="0"/>
    </font>
    <font>
      <b/>
      <sz val="9"/>
      <name val="Comic Sans MS"/>
      <family val="4"/>
    </font>
    <font>
      <sz val="9"/>
      <name val="Book Antiqua"/>
      <family val="0"/>
    </font>
    <font>
      <sz val="9"/>
      <name val="Comic Sans MS"/>
      <family val="4"/>
    </font>
    <font>
      <u val="single"/>
      <sz val="11.25"/>
      <name val="Comic Sans MS"/>
      <family val="4"/>
    </font>
    <font>
      <sz val="17.5"/>
      <name val="Book Antiqua"/>
      <family val="0"/>
    </font>
    <font>
      <sz val="12"/>
      <name val="Book Antiqua"/>
      <family val="0"/>
    </font>
    <font>
      <u val="double"/>
      <sz val="13"/>
      <name val="Comic Sans MS"/>
      <family val="4"/>
    </font>
    <font>
      <u val="double"/>
      <sz val="12.25"/>
      <name val="Comic Sans MS"/>
      <family val="4"/>
    </font>
    <font>
      <sz val="12"/>
      <name val="Comic Sans MS"/>
      <family val="4"/>
    </font>
    <font>
      <u val="single"/>
      <sz val="12"/>
      <name val="Comic Sans MS"/>
      <family val="4"/>
    </font>
    <font>
      <sz val="12"/>
      <name val="Arial"/>
      <family val="0"/>
    </font>
    <font>
      <u val="double"/>
      <sz val="12.5"/>
      <name val="Comic Sans MS"/>
      <family val="4"/>
    </font>
    <font>
      <sz val="11.75"/>
      <name val="Comic Sans MS"/>
      <family val="4"/>
    </font>
    <font>
      <u val="single"/>
      <sz val="11"/>
      <color indexed="12"/>
      <name val="Book Antiqua"/>
      <family val="0"/>
    </font>
    <font>
      <u val="single"/>
      <sz val="11"/>
      <color indexed="36"/>
      <name val="Book Antiqua"/>
      <family val="0"/>
    </font>
    <font>
      <sz val="10.25"/>
      <name val="Book Antiqua"/>
      <family val="0"/>
    </font>
    <font>
      <u val="double"/>
      <sz val="12"/>
      <name val="Comic Sans MS"/>
      <family val="4"/>
    </font>
    <font>
      <sz val="9.25"/>
      <name val="Book Antiqu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2" fontId="4" fillId="0" borderId="2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0" fontId="4" fillId="0" borderId="4" xfId="0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2" fontId="4" fillId="0" borderId="5" xfId="0" applyNumberFormat="1" applyFont="1" applyBorder="1" applyAlignment="1">
      <alignment horizontal="right"/>
    </xf>
    <xf numFmtId="0" fontId="4" fillId="0" borderId="7" xfId="0" applyFont="1" applyBorder="1" applyAlignment="1">
      <alignment/>
    </xf>
    <xf numFmtId="2" fontId="4" fillId="0" borderId="8" xfId="0" applyNumberFormat="1" applyFont="1" applyBorder="1" applyAlignment="1">
      <alignment/>
    </xf>
    <xf numFmtId="2" fontId="4" fillId="0" borderId="9" xfId="0" applyNumberFormat="1" applyFont="1" applyBorder="1" applyAlignment="1">
      <alignment/>
    </xf>
    <xf numFmtId="0" fontId="2" fillId="0" borderId="10" xfId="0" applyFont="1" applyBorder="1" applyAlignment="1">
      <alignment/>
    </xf>
    <xf numFmtId="2" fontId="4" fillId="0" borderId="11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0" fontId="2" fillId="0" borderId="1" xfId="0" applyFont="1" applyBorder="1" applyAlignment="1">
      <alignment/>
    </xf>
    <xf numFmtId="2" fontId="4" fillId="0" borderId="13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7" xfId="0" applyFont="1" applyBorder="1" applyAlignment="1">
      <alignment/>
    </xf>
    <xf numFmtId="2" fontId="4" fillId="0" borderId="14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169" fontId="2" fillId="2" borderId="16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6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4" fontId="4" fillId="0" borderId="3" xfId="0" applyNumberFormat="1" applyFont="1" applyBorder="1" applyAlignment="1">
      <alignment/>
    </xf>
    <xf numFmtId="14" fontId="4" fillId="0" borderId="6" xfId="0" applyNumberFormat="1" applyFont="1" applyBorder="1" applyAlignment="1">
      <alignment/>
    </xf>
    <xf numFmtId="14" fontId="4" fillId="0" borderId="6" xfId="0" applyNumberFormat="1" applyFont="1" applyBorder="1" applyAlignment="1">
      <alignment horizontal="right"/>
    </xf>
    <xf numFmtId="0" fontId="2" fillId="2" borderId="0" xfId="0" applyFont="1" applyFill="1" applyBorder="1" applyAlignment="1">
      <alignment/>
    </xf>
    <xf numFmtId="2" fontId="4" fillId="0" borderId="0" xfId="0" applyNumberFormat="1" applyFont="1" applyBorder="1" applyAlignment="1">
      <alignment horizontal="right"/>
    </xf>
    <xf numFmtId="0" fontId="4" fillId="2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/>
    </xf>
    <xf numFmtId="2" fontId="4" fillId="0" borderId="7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2" fontId="4" fillId="0" borderId="14" xfId="0" applyNumberFormat="1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2" fontId="4" fillId="0" borderId="5" xfId="0" applyNumberFormat="1" applyFont="1" applyFill="1" applyBorder="1" applyAlignment="1">
      <alignment horizontal="right"/>
    </xf>
    <xf numFmtId="2" fontId="4" fillId="0" borderId="8" xfId="0" applyNumberFormat="1" applyFont="1" applyFill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right"/>
    </xf>
    <xf numFmtId="2" fontId="4" fillId="0" borderId="20" xfId="0" applyNumberFormat="1" applyFont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2" fontId="4" fillId="0" borderId="19" xfId="0" applyNumberFormat="1" applyFont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Border="1" applyAlignment="1">
      <alignment/>
    </xf>
    <xf numFmtId="2" fontId="4" fillId="0" borderId="13" xfId="0" applyNumberFormat="1" applyFont="1" applyFill="1" applyBorder="1" applyAlignment="1">
      <alignment horizontal="right"/>
    </xf>
    <xf numFmtId="2" fontId="4" fillId="0" borderId="14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dbl" baseline="0"/>
              <a:t>Antenna Length against Leg Length</a:t>
            </a:r>
          </a:p>
        </c:rich>
      </c:tx>
      <c:layout>
        <c:manualLayout>
          <c:xMode val="factor"/>
          <c:yMode val="factor"/>
          <c:x val="0.029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425"/>
          <c:w val="0.869"/>
          <c:h val="0.84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Sheet1!$E$2:$E$26</c:f>
              <c:numCache/>
            </c:numRef>
          </c:xVal>
          <c:yVal>
            <c:numRef>
              <c:f>Sheet1!$F$2:$F$26</c:f>
              <c:numCache/>
            </c:numRef>
          </c:yVal>
          <c:smooth val="0"/>
        </c:ser>
        <c:axId val="8377803"/>
        <c:axId val="8291364"/>
      </c:scatterChart>
      <c:valAx>
        <c:axId val="8377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sng" baseline="0"/>
                  <a:t>Leg 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8291364"/>
        <c:crosses val="autoZero"/>
        <c:crossBetween val="midCat"/>
        <c:dispUnits/>
      </c:valAx>
      <c:valAx>
        <c:axId val="82913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sng" baseline="0"/>
                  <a:t>Antenna 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83778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Book Antiqua"/>
          <a:ea typeface="Book Antiqua"/>
          <a:cs typeface="Book Antiqu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0" i="0" u="dbl" baseline="0"/>
              <a:t>Length against Leg Length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Sheet1!$B$2:$B$26</c:f>
              <c:numCache/>
            </c:numRef>
          </c:xVal>
          <c:yVal>
            <c:numRef>
              <c:f>Sheet1!$E$2:$E$26</c:f>
              <c:numCache/>
            </c:numRef>
          </c:yVal>
          <c:smooth val="0"/>
        </c:ser>
        <c:axId val="7513413"/>
        <c:axId val="511854"/>
      </c:scatterChart>
      <c:valAx>
        <c:axId val="7513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sng" baseline="0"/>
                  <a:t>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11854"/>
        <c:crosses val="autoZero"/>
        <c:crossBetween val="midCat"/>
        <c:dispUnits/>
      </c:valAx>
      <c:valAx>
        <c:axId val="511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sng" baseline="0"/>
                  <a:t>Leg 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7513413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0" i="0" u="dbl" baseline="0"/>
              <a:t>Aphid Width against Leg Length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725"/>
          <c:w val="0.94625"/>
          <c:h val="0.82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Sheet1!$C$2:$C$26</c:f>
              <c:numCache/>
            </c:numRef>
          </c:xVal>
          <c:yVal>
            <c:numRef>
              <c:f>Sheet1!$E$2:$E$26</c:f>
              <c:numCache/>
            </c:numRef>
          </c:yVal>
          <c:smooth val="0"/>
        </c:ser>
        <c:axId val="4606687"/>
        <c:axId val="41460184"/>
      </c:scatterChart>
      <c:valAx>
        <c:axId val="4606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sng" baseline="0"/>
                  <a:t>Width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1460184"/>
        <c:crosses val="autoZero"/>
        <c:crossBetween val="midCat"/>
        <c:dispUnits/>
      </c:valAx>
      <c:valAx>
        <c:axId val="41460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sng" baseline="0"/>
                  <a:t>Leg 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606687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0" i="0" u="dbl" baseline="0"/>
              <a:t>Aphid Length against Width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Sheet1!$B$2:$B$26</c:f>
              <c:numCache/>
            </c:numRef>
          </c:xVal>
          <c:yVal>
            <c:numRef>
              <c:f>Sheet1!$C$2:$C$26</c:f>
              <c:numCache/>
            </c:numRef>
          </c:yVal>
          <c:smooth val="0"/>
        </c:ser>
        <c:axId val="37597337"/>
        <c:axId val="2831714"/>
      </c:scatterChart>
      <c:valAx>
        <c:axId val="37597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sng" baseline="0"/>
                  <a:t>Length(mm)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831714"/>
        <c:crosses val="autoZero"/>
        <c:crossBetween val="midCat"/>
        <c:dispUnits/>
      </c:valAx>
      <c:valAx>
        <c:axId val="2831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sng" baseline="0"/>
                  <a:t>Width(mm)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7597337"/>
        <c:crosses val="autoZero"/>
        <c:crossBetween val="midCat"/>
        <c:dispUnits/>
        <c:majorUnit val="0.5"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Book Antiqua"/>
          <a:ea typeface="Book Antiqua"/>
          <a:cs typeface="Book Antiqu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dbl" baseline="0"/>
              <a:t>Antenna Length and Leg Length</a:t>
            </a:r>
          </a:p>
        </c:rich>
      </c:tx>
      <c:layout>
        <c:manualLayout>
          <c:xMode val="factor"/>
          <c:yMode val="factor"/>
          <c:x val="0.060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8"/>
          <c:y val="0.23825"/>
          <c:w val="0.7865"/>
          <c:h val="0.55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Sheet3!$E$2:$E$5</c:f>
              <c:numCache/>
            </c:numRef>
          </c:xVal>
          <c:yVal>
            <c:numRef>
              <c:f>Sheet3!$F$2:$F$5</c:f>
              <c:numCache/>
            </c:numRef>
          </c:yVal>
          <c:smooth val="0"/>
        </c:ser>
        <c:axId val="25485427"/>
        <c:axId val="28042252"/>
      </c:scatterChart>
      <c:valAx>
        <c:axId val="254854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sng" baseline="0"/>
                  <a:t>Leg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8042252"/>
        <c:crosses val="autoZero"/>
        <c:crossBetween val="midCat"/>
        <c:dispUnits/>
      </c:valAx>
      <c:valAx>
        <c:axId val="28042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sng" baseline="0"/>
                  <a:t>Antenna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548542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Book Antiqua"/>
          <a:ea typeface="Book Antiqua"/>
          <a:cs typeface="Book Antiqu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14</xdr:row>
      <xdr:rowOff>76200</xdr:rowOff>
    </xdr:from>
    <xdr:to>
      <xdr:col>18</xdr:col>
      <xdr:colOff>419100</xdr:colOff>
      <xdr:row>28</xdr:row>
      <xdr:rowOff>47625</xdr:rowOff>
    </xdr:to>
    <xdr:graphicFrame>
      <xdr:nvGraphicFramePr>
        <xdr:cNvPr id="1" name="Chart 2"/>
        <xdr:cNvGraphicFramePr/>
      </xdr:nvGraphicFramePr>
      <xdr:xfrm>
        <a:off x="10039350" y="3248025"/>
        <a:ext cx="45339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485775</xdr:colOff>
      <xdr:row>0</xdr:row>
      <xdr:rowOff>66675</xdr:rowOff>
    </xdr:from>
    <xdr:to>
      <xdr:col>24</xdr:col>
      <xdr:colOff>790575</xdr:colOff>
      <xdr:row>14</xdr:row>
      <xdr:rowOff>9525</xdr:rowOff>
    </xdr:to>
    <xdr:graphicFrame>
      <xdr:nvGraphicFramePr>
        <xdr:cNvPr id="2" name="Chart 4"/>
        <xdr:cNvGraphicFramePr/>
      </xdr:nvGraphicFramePr>
      <xdr:xfrm>
        <a:off x="14639925" y="66675"/>
        <a:ext cx="444817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485775</xdr:colOff>
      <xdr:row>14</xdr:row>
      <xdr:rowOff>66675</xdr:rowOff>
    </xdr:from>
    <xdr:to>
      <xdr:col>24</xdr:col>
      <xdr:colOff>771525</xdr:colOff>
      <xdr:row>28</xdr:row>
      <xdr:rowOff>28575</xdr:rowOff>
    </xdr:to>
    <xdr:graphicFrame>
      <xdr:nvGraphicFramePr>
        <xdr:cNvPr id="3" name="Chart 5"/>
        <xdr:cNvGraphicFramePr/>
      </xdr:nvGraphicFramePr>
      <xdr:xfrm>
        <a:off x="14639925" y="3238500"/>
        <a:ext cx="442912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</xdr:colOff>
      <xdr:row>0</xdr:row>
      <xdr:rowOff>66675</xdr:rowOff>
    </xdr:from>
    <xdr:to>
      <xdr:col>18</xdr:col>
      <xdr:colOff>447675</xdr:colOff>
      <xdr:row>14</xdr:row>
      <xdr:rowOff>28575</xdr:rowOff>
    </xdr:to>
    <xdr:graphicFrame>
      <xdr:nvGraphicFramePr>
        <xdr:cNvPr id="4" name="Chart 6"/>
        <xdr:cNvGraphicFramePr/>
      </xdr:nvGraphicFramePr>
      <xdr:xfrm>
        <a:off x="10048875" y="66675"/>
        <a:ext cx="4552950" cy="3133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114300</xdr:rowOff>
    </xdr:from>
    <xdr:to>
      <xdr:col>5</xdr:col>
      <xdr:colOff>466725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9525" y="1200150"/>
        <a:ext cx="40767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9"/>
  <sheetViews>
    <sheetView zoomScale="75" zoomScaleNormal="75" zoomScaleSheetLayoutView="100" workbookViewId="0" topLeftCell="A15">
      <selection activeCell="J26" sqref="J1:J26"/>
    </sheetView>
  </sheetViews>
  <sheetFormatPr defaultColWidth="9.00390625" defaultRowHeight="16.5"/>
  <cols>
    <col min="1" max="1" width="11.375" style="0" customWidth="1"/>
    <col min="2" max="2" width="8.125" style="0" customWidth="1"/>
    <col min="3" max="3" width="8.875" style="0" customWidth="1"/>
    <col min="4" max="4" width="7.00390625" style="0" customWidth="1"/>
    <col min="5" max="5" width="10.00390625" style="0" customWidth="1"/>
    <col min="6" max="6" width="14.25390625" style="0" customWidth="1"/>
    <col min="7" max="7" width="18.625" style="0" customWidth="1"/>
    <col min="8" max="8" width="13.75390625" style="0" customWidth="1"/>
    <col min="9" max="9" width="9.125" style="0" bestFit="1" customWidth="1"/>
    <col min="10" max="10" width="11.00390625" style="0" customWidth="1"/>
    <col min="11" max="11" width="9.25390625" style="0" customWidth="1"/>
    <col min="12" max="12" width="10.375" style="0" customWidth="1"/>
    <col min="20" max="20" width="9.375" style="0" customWidth="1"/>
    <col min="25" max="25" width="15.00390625" style="0" customWidth="1"/>
  </cols>
  <sheetData>
    <row r="1" spans="1:28" ht="18" thickBot="1" thickTop="1">
      <c r="A1" s="26" t="s">
        <v>0</v>
      </c>
      <c r="B1" s="26" t="s">
        <v>30</v>
      </c>
      <c r="C1" s="26" t="s">
        <v>29</v>
      </c>
      <c r="D1" s="26" t="s">
        <v>28</v>
      </c>
      <c r="E1" s="26" t="s">
        <v>1</v>
      </c>
      <c r="F1" s="26" t="s">
        <v>2</v>
      </c>
      <c r="G1" s="27" t="s">
        <v>35</v>
      </c>
      <c r="H1" s="27" t="s">
        <v>36</v>
      </c>
      <c r="I1" s="28" t="s">
        <v>37</v>
      </c>
      <c r="J1" s="26" t="s">
        <v>38</v>
      </c>
      <c r="K1" s="26" t="s">
        <v>39</v>
      </c>
      <c r="L1" s="3"/>
      <c r="Z1" s="41"/>
      <c r="AA1" s="41"/>
      <c r="AB1" s="1"/>
    </row>
    <row r="2" spans="1:28" ht="18" thickBot="1" thickTop="1">
      <c r="A2" s="4" t="s">
        <v>3</v>
      </c>
      <c r="B2" s="5">
        <v>1.8</v>
      </c>
      <c r="C2" s="5">
        <v>0.69</v>
      </c>
      <c r="D2" s="5">
        <f>B2/C2</f>
        <v>2.6086956521739135</v>
      </c>
      <c r="E2" s="5">
        <v>0.78</v>
      </c>
      <c r="F2" s="6">
        <v>0.23</v>
      </c>
      <c r="G2" s="32" t="s">
        <v>40</v>
      </c>
      <c r="H2" s="24">
        <v>7.1</v>
      </c>
      <c r="I2" s="38">
        <v>11201</v>
      </c>
      <c r="J2" s="35" t="s">
        <v>44</v>
      </c>
      <c r="K2" s="29" t="s">
        <v>45</v>
      </c>
      <c r="L2" s="3"/>
      <c r="Z2" s="22"/>
      <c r="AA2" s="37"/>
      <c r="AB2" s="1"/>
    </row>
    <row r="3" spans="1:28" ht="18" thickBot="1" thickTop="1">
      <c r="A3" s="7" t="s">
        <v>4</v>
      </c>
      <c r="B3" s="8">
        <v>2.17</v>
      </c>
      <c r="C3" s="8">
        <v>0.64</v>
      </c>
      <c r="D3" s="5">
        <f aca="true" t="shared" si="0" ref="D3:D26">B3/C3</f>
        <v>3.390625</v>
      </c>
      <c r="E3" s="8">
        <v>1.09</v>
      </c>
      <c r="F3" s="9">
        <v>0.38</v>
      </c>
      <c r="G3" s="32" t="s">
        <v>40</v>
      </c>
      <c r="H3" s="23">
        <v>7.2</v>
      </c>
      <c r="I3" s="38">
        <v>11201</v>
      </c>
      <c r="J3" s="35" t="s">
        <v>42</v>
      </c>
      <c r="K3" s="29" t="s">
        <v>45</v>
      </c>
      <c r="L3" s="3"/>
      <c r="Z3" s="22"/>
      <c r="AA3" s="37"/>
      <c r="AB3" s="1"/>
    </row>
    <row r="4" spans="1:28" ht="18" thickBot="1" thickTop="1">
      <c r="A4" s="7" t="s">
        <v>5</v>
      </c>
      <c r="B4" s="8">
        <v>2.03</v>
      </c>
      <c r="C4" s="8">
        <v>0.83</v>
      </c>
      <c r="D4" s="5">
        <f t="shared" si="0"/>
        <v>2.4457831325301203</v>
      </c>
      <c r="E4" s="8">
        <v>2.52</v>
      </c>
      <c r="F4" s="9">
        <v>2.6</v>
      </c>
      <c r="G4" s="33" t="s">
        <v>41</v>
      </c>
      <c r="H4" s="24">
        <v>7.3</v>
      </c>
      <c r="I4" s="39">
        <v>9661</v>
      </c>
      <c r="J4" s="35" t="s">
        <v>43</v>
      </c>
      <c r="K4" s="29" t="s">
        <v>45</v>
      </c>
      <c r="L4" s="3"/>
      <c r="Z4" s="22"/>
      <c r="AA4" s="37"/>
      <c r="AB4" s="1"/>
    </row>
    <row r="5" spans="1:28" ht="18" thickBot="1" thickTop="1">
      <c r="A5" s="7" t="s">
        <v>6</v>
      </c>
      <c r="B5" s="8">
        <v>2.06</v>
      </c>
      <c r="C5" s="8">
        <v>0.84</v>
      </c>
      <c r="D5" s="5">
        <f t="shared" si="0"/>
        <v>2.4523809523809526</v>
      </c>
      <c r="E5" s="8">
        <v>2.62</v>
      </c>
      <c r="F5" s="9">
        <v>2.7</v>
      </c>
      <c r="G5" s="33" t="s">
        <v>41</v>
      </c>
      <c r="H5" s="23">
        <v>7.4</v>
      </c>
      <c r="I5" s="39">
        <v>9661</v>
      </c>
      <c r="J5" s="33" t="s">
        <v>43</v>
      </c>
      <c r="K5" s="29" t="s">
        <v>45</v>
      </c>
      <c r="L5" s="3"/>
      <c r="Z5" s="22"/>
      <c r="AA5" s="37"/>
      <c r="AB5" s="1"/>
    </row>
    <row r="6" spans="1:28" ht="18" thickBot="1" thickTop="1">
      <c r="A6" s="7" t="s">
        <v>7</v>
      </c>
      <c r="B6" s="8">
        <v>2.1</v>
      </c>
      <c r="C6" s="8">
        <v>0.85</v>
      </c>
      <c r="D6" s="5">
        <f t="shared" si="0"/>
        <v>2.4705882352941178</v>
      </c>
      <c r="E6" s="8">
        <v>2.79</v>
      </c>
      <c r="F6" s="9">
        <v>2.6</v>
      </c>
      <c r="G6" s="33" t="s">
        <v>41</v>
      </c>
      <c r="H6" s="24">
        <v>7.5</v>
      </c>
      <c r="I6" s="39">
        <v>9661</v>
      </c>
      <c r="J6" s="33" t="s">
        <v>43</v>
      </c>
      <c r="K6" s="29" t="s">
        <v>45</v>
      </c>
      <c r="L6" s="3"/>
      <c r="Z6" s="22"/>
      <c r="AA6" s="37"/>
      <c r="AB6" s="1"/>
    </row>
    <row r="7" spans="1:28" ht="18" thickBot="1" thickTop="1">
      <c r="A7" s="7" t="s">
        <v>8</v>
      </c>
      <c r="B7" s="8">
        <v>1.48</v>
      </c>
      <c r="C7" s="8">
        <v>0.99</v>
      </c>
      <c r="D7" s="5">
        <f t="shared" si="0"/>
        <v>1.494949494949495</v>
      </c>
      <c r="E7" s="8">
        <v>0.84</v>
      </c>
      <c r="F7" s="9">
        <v>0.45</v>
      </c>
      <c r="G7" s="33"/>
      <c r="H7" s="23">
        <v>7.6</v>
      </c>
      <c r="I7" s="40">
        <v>10806</v>
      </c>
      <c r="J7" s="33" t="s">
        <v>42</v>
      </c>
      <c r="K7" s="29" t="s">
        <v>45</v>
      </c>
      <c r="L7" s="3"/>
      <c r="Z7" s="22"/>
      <c r="AA7" s="37"/>
      <c r="AB7" s="1"/>
    </row>
    <row r="8" spans="1:28" ht="18" thickBot="1" thickTop="1">
      <c r="A8" s="7" t="s">
        <v>9</v>
      </c>
      <c r="B8" s="8">
        <v>1.71</v>
      </c>
      <c r="C8" s="8">
        <v>0.9</v>
      </c>
      <c r="D8" s="5">
        <f t="shared" si="0"/>
        <v>1.9</v>
      </c>
      <c r="E8" s="8">
        <v>1.67</v>
      </c>
      <c r="F8" s="9">
        <v>1.12</v>
      </c>
      <c r="G8" s="33"/>
      <c r="H8" s="24">
        <v>7.7</v>
      </c>
      <c r="I8" s="39">
        <v>9660</v>
      </c>
      <c r="J8" s="33" t="s">
        <v>43</v>
      </c>
      <c r="K8" s="29" t="s">
        <v>45</v>
      </c>
      <c r="L8" s="3"/>
      <c r="Z8" s="22"/>
      <c r="AA8" s="37"/>
      <c r="AB8" s="1"/>
    </row>
    <row r="9" spans="1:28" ht="18" thickBot="1" thickTop="1">
      <c r="A9" s="7" t="s">
        <v>10</v>
      </c>
      <c r="B9" s="8">
        <v>1.85</v>
      </c>
      <c r="C9" s="8">
        <v>1.13</v>
      </c>
      <c r="D9" s="5">
        <f t="shared" si="0"/>
        <v>1.6371681415929207</v>
      </c>
      <c r="E9" s="8">
        <v>1.15</v>
      </c>
      <c r="F9" s="9">
        <v>0.71</v>
      </c>
      <c r="G9" s="33"/>
      <c r="H9" s="23">
        <v>7.8</v>
      </c>
      <c r="I9" s="39">
        <v>9660</v>
      </c>
      <c r="J9" s="33" t="s">
        <v>42</v>
      </c>
      <c r="K9" s="29" t="s">
        <v>45</v>
      </c>
      <c r="L9" s="3"/>
      <c r="Z9" s="22"/>
      <c r="AA9" s="37"/>
      <c r="AB9" s="1"/>
    </row>
    <row r="10" spans="1:28" ht="18" thickBot="1" thickTop="1">
      <c r="A10" s="7" t="s">
        <v>11</v>
      </c>
      <c r="B10" s="8">
        <v>1.86</v>
      </c>
      <c r="C10" s="8">
        <v>1.18</v>
      </c>
      <c r="D10" s="5">
        <f t="shared" si="0"/>
        <v>1.5762711864406782</v>
      </c>
      <c r="E10" s="8">
        <v>2.13</v>
      </c>
      <c r="F10" s="9">
        <v>1.44</v>
      </c>
      <c r="G10" s="33"/>
      <c r="H10" s="24">
        <v>7.9</v>
      </c>
      <c r="I10" s="40">
        <v>11557</v>
      </c>
      <c r="J10" s="33" t="s">
        <v>42</v>
      </c>
      <c r="K10" s="29" t="s">
        <v>45</v>
      </c>
      <c r="L10" s="3"/>
      <c r="Z10" s="22"/>
      <c r="AA10" s="37"/>
      <c r="AB10" s="1"/>
    </row>
    <row r="11" spans="1:28" ht="18" thickBot="1" thickTop="1">
      <c r="A11" s="7" t="s">
        <v>12</v>
      </c>
      <c r="B11" s="8">
        <v>2.21</v>
      </c>
      <c r="C11" s="8">
        <v>1.25</v>
      </c>
      <c r="D11" s="5">
        <f t="shared" si="0"/>
        <v>1.768</v>
      </c>
      <c r="E11" s="8">
        <v>2.12</v>
      </c>
      <c r="F11" s="9">
        <v>1.45</v>
      </c>
      <c r="G11" s="33"/>
      <c r="H11" s="9">
        <v>7.1</v>
      </c>
      <c r="I11" s="36"/>
      <c r="J11" s="33" t="s">
        <v>42</v>
      </c>
      <c r="K11" s="29" t="s">
        <v>45</v>
      </c>
      <c r="L11" s="3"/>
      <c r="Z11" s="22"/>
      <c r="AA11" s="37"/>
      <c r="AB11" s="1"/>
    </row>
    <row r="12" spans="1:28" ht="18" thickBot="1" thickTop="1">
      <c r="A12" s="7" t="s">
        <v>13</v>
      </c>
      <c r="B12" s="8">
        <v>2.06</v>
      </c>
      <c r="C12" s="8">
        <v>1.08</v>
      </c>
      <c r="D12" s="5">
        <f t="shared" si="0"/>
        <v>1.9074074074074074</v>
      </c>
      <c r="E12" s="8">
        <v>2.12</v>
      </c>
      <c r="F12" s="9">
        <v>1.34</v>
      </c>
      <c r="G12" s="33"/>
      <c r="H12" s="9">
        <v>7.11</v>
      </c>
      <c r="I12" s="39">
        <v>11191</v>
      </c>
      <c r="J12" s="33" t="s">
        <v>42</v>
      </c>
      <c r="K12" s="29" t="s">
        <v>45</v>
      </c>
      <c r="L12" s="3"/>
      <c r="Z12" s="22"/>
      <c r="AA12" s="37"/>
      <c r="AB12" s="1"/>
    </row>
    <row r="13" spans="1:28" ht="17.25" thickTop="1">
      <c r="A13" s="7" t="s">
        <v>14</v>
      </c>
      <c r="B13" s="8">
        <v>2.24</v>
      </c>
      <c r="C13" s="8">
        <v>1.05</v>
      </c>
      <c r="D13" s="5">
        <f t="shared" si="0"/>
        <v>2.1333333333333333</v>
      </c>
      <c r="E13" s="8">
        <v>2.56</v>
      </c>
      <c r="F13" s="9">
        <v>1.81</v>
      </c>
      <c r="G13" s="33"/>
      <c r="H13" s="9">
        <v>7.13</v>
      </c>
      <c r="I13" s="39">
        <v>5284</v>
      </c>
      <c r="J13" s="33" t="s">
        <v>42</v>
      </c>
      <c r="K13" s="29" t="s">
        <v>45</v>
      </c>
      <c r="L13" s="3"/>
      <c r="Z13" s="22"/>
      <c r="AA13" s="37"/>
      <c r="AB13" s="1"/>
    </row>
    <row r="14" spans="1:28" ht="16.5">
      <c r="A14" s="7" t="s">
        <v>15</v>
      </c>
      <c r="B14" s="8">
        <v>2.08</v>
      </c>
      <c r="C14" s="8">
        <v>0.89</v>
      </c>
      <c r="D14" s="5">
        <f t="shared" si="0"/>
        <v>2.337078651685393</v>
      </c>
      <c r="E14" s="8">
        <v>2.29</v>
      </c>
      <c r="F14" s="9">
        <v>2.09</v>
      </c>
      <c r="G14" s="33"/>
      <c r="H14" s="9">
        <v>7.14</v>
      </c>
      <c r="I14" s="39">
        <v>10816</v>
      </c>
      <c r="J14" s="33" t="s">
        <v>43</v>
      </c>
      <c r="K14" s="30" t="s">
        <v>45</v>
      </c>
      <c r="L14" s="3"/>
      <c r="Z14" s="22"/>
      <c r="AA14" s="37"/>
      <c r="AB14" s="1"/>
    </row>
    <row r="15" spans="1:28" ht="16.5">
      <c r="A15" s="7" t="s">
        <v>16</v>
      </c>
      <c r="B15" s="8">
        <v>1.76</v>
      </c>
      <c r="C15" s="8">
        <v>1.15</v>
      </c>
      <c r="D15" s="5">
        <f t="shared" si="0"/>
        <v>1.5304347826086957</v>
      </c>
      <c r="E15" s="8">
        <v>1.27</v>
      </c>
      <c r="F15" s="9">
        <v>0.83</v>
      </c>
      <c r="G15" s="33"/>
      <c r="H15" s="9">
        <v>7.16</v>
      </c>
      <c r="I15" s="39">
        <v>9791</v>
      </c>
      <c r="J15" s="33" t="s">
        <v>42</v>
      </c>
      <c r="K15" s="30" t="s">
        <v>45</v>
      </c>
      <c r="L15" s="3"/>
      <c r="Z15" s="22"/>
      <c r="AA15" s="37"/>
      <c r="AB15" s="1"/>
    </row>
    <row r="16" spans="1:28" ht="16.5">
      <c r="A16" s="7" t="s">
        <v>17</v>
      </c>
      <c r="B16" s="8">
        <v>1.65</v>
      </c>
      <c r="C16" s="8">
        <v>1.14</v>
      </c>
      <c r="D16" s="5">
        <f t="shared" si="0"/>
        <v>1.4473684210526316</v>
      </c>
      <c r="E16" s="8">
        <v>1.27</v>
      </c>
      <c r="F16" s="9">
        <v>0.67</v>
      </c>
      <c r="G16" s="33"/>
      <c r="H16" s="9">
        <v>7.17</v>
      </c>
      <c r="I16" s="36"/>
      <c r="J16" s="33" t="s">
        <v>42</v>
      </c>
      <c r="K16" s="30" t="s">
        <v>45</v>
      </c>
      <c r="L16" s="3"/>
      <c r="Z16" s="22"/>
      <c r="AA16" s="37"/>
      <c r="AB16" s="1"/>
    </row>
    <row r="17" spans="1:28" ht="16.5">
      <c r="A17" s="7" t="s">
        <v>18</v>
      </c>
      <c r="B17" s="8">
        <v>2.71</v>
      </c>
      <c r="C17" s="8">
        <v>1.09</v>
      </c>
      <c r="D17" s="5">
        <f t="shared" si="0"/>
        <v>2.4862385321100917</v>
      </c>
      <c r="E17" s="8">
        <v>1.65</v>
      </c>
      <c r="F17" s="9">
        <v>1.47</v>
      </c>
      <c r="G17" s="33"/>
      <c r="H17" s="9">
        <v>7.18</v>
      </c>
      <c r="I17" s="39">
        <v>11468</v>
      </c>
      <c r="J17" s="33" t="s">
        <v>42</v>
      </c>
      <c r="K17" s="30" t="s">
        <v>45</v>
      </c>
      <c r="L17" s="3"/>
      <c r="Z17" s="22"/>
      <c r="AA17" s="37"/>
      <c r="AB17" s="1"/>
    </row>
    <row r="18" spans="1:28" ht="16.5">
      <c r="A18" s="7" t="s">
        <v>19</v>
      </c>
      <c r="B18" s="10">
        <v>2.8</v>
      </c>
      <c r="C18" s="8">
        <v>1.06</v>
      </c>
      <c r="D18" s="5">
        <f t="shared" si="0"/>
        <v>2.641509433962264</v>
      </c>
      <c r="E18" s="8">
        <v>1.48</v>
      </c>
      <c r="F18" s="9">
        <v>1.6</v>
      </c>
      <c r="G18" s="33"/>
      <c r="H18" s="9">
        <v>7.19</v>
      </c>
      <c r="I18" s="39">
        <v>11468</v>
      </c>
      <c r="J18" s="33" t="s">
        <v>42</v>
      </c>
      <c r="K18" s="30" t="s">
        <v>45</v>
      </c>
      <c r="L18" s="3"/>
      <c r="Z18" s="22"/>
      <c r="AA18" s="37"/>
      <c r="AB18" s="1"/>
    </row>
    <row r="19" spans="1:28" ht="16.5">
      <c r="A19" s="7" t="s">
        <v>20</v>
      </c>
      <c r="B19" s="8">
        <v>1.98</v>
      </c>
      <c r="C19" s="8">
        <v>1.06</v>
      </c>
      <c r="D19" s="5">
        <f t="shared" si="0"/>
        <v>1.8679245283018866</v>
      </c>
      <c r="E19" s="8">
        <v>1.17</v>
      </c>
      <c r="F19" s="9">
        <v>0.87</v>
      </c>
      <c r="G19" s="33" t="s">
        <v>46</v>
      </c>
      <c r="H19" s="9">
        <v>7.2</v>
      </c>
      <c r="I19" s="39">
        <v>12349</v>
      </c>
      <c r="J19" s="33" t="s">
        <v>42</v>
      </c>
      <c r="K19" s="30" t="s">
        <v>45</v>
      </c>
      <c r="L19" s="3"/>
      <c r="Z19" s="22"/>
      <c r="AA19" s="37"/>
      <c r="AB19" s="1"/>
    </row>
    <row r="20" spans="1:28" ht="16.5">
      <c r="A20" s="7" t="s">
        <v>21</v>
      </c>
      <c r="B20" s="8">
        <v>1.93</v>
      </c>
      <c r="C20" s="8">
        <v>1.05</v>
      </c>
      <c r="D20" s="5">
        <f t="shared" si="0"/>
        <v>1.838095238095238</v>
      </c>
      <c r="E20" s="8">
        <v>1.83</v>
      </c>
      <c r="F20" s="9">
        <v>1.25</v>
      </c>
      <c r="G20" s="33" t="s">
        <v>47</v>
      </c>
      <c r="H20" s="9">
        <v>7.21</v>
      </c>
      <c r="I20" s="39">
        <v>16636</v>
      </c>
      <c r="J20" s="33" t="s">
        <v>42</v>
      </c>
      <c r="K20" s="30" t="s">
        <v>45</v>
      </c>
      <c r="L20" s="3"/>
      <c r="Z20" s="22"/>
      <c r="AA20" s="37"/>
      <c r="AB20" s="1"/>
    </row>
    <row r="21" spans="1:28" ht="16.5">
      <c r="A21" s="7" t="s">
        <v>22</v>
      </c>
      <c r="B21" s="8">
        <v>2.32</v>
      </c>
      <c r="C21" s="8">
        <v>1.17</v>
      </c>
      <c r="D21" s="5">
        <f t="shared" si="0"/>
        <v>1.982905982905983</v>
      </c>
      <c r="E21" s="8">
        <v>2.17</v>
      </c>
      <c r="F21" s="9">
        <v>1.74</v>
      </c>
      <c r="G21" s="33" t="s">
        <v>48</v>
      </c>
      <c r="H21" s="9">
        <v>7.23</v>
      </c>
      <c r="I21" s="39">
        <v>11468</v>
      </c>
      <c r="J21" s="33" t="s">
        <v>43</v>
      </c>
      <c r="K21" s="30" t="s">
        <v>45</v>
      </c>
      <c r="L21" s="3"/>
      <c r="Z21" s="22"/>
      <c r="AA21" s="37"/>
      <c r="AB21" s="1"/>
    </row>
    <row r="22" spans="1:28" ht="16.5">
      <c r="A22" s="7" t="s">
        <v>23</v>
      </c>
      <c r="B22" s="8">
        <v>2.09</v>
      </c>
      <c r="C22" s="8">
        <v>1.46</v>
      </c>
      <c r="D22" s="5">
        <f t="shared" si="0"/>
        <v>1.4315068493150684</v>
      </c>
      <c r="E22" s="8">
        <v>1.73</v>
      </c>
      <c r="F22" s="9">
        <v>0.9</v>
      </c>
      <c r="G22" s="33" t="s">
        <v>48</v>
      </c>
      <c r="H22" s="9">
        <v>7.24</v>
      </c>
      <c r="I22" s="39">
        <v>11468</v>
      </c>
      <c r="J22" s="33" t="s">
        <v>42</v>
      </c>
      <c r="K22" s="30" t="s">
        <v>45</v>
      </c>
      <c r="L22" s="3"/>
      <c r="Z22" s="22"/>
      <c r="AA22" s="37"/>
      <c r="AB22" s="1"/>
    </row>
    <row r="23" spans="1:28" ht="16.5">
      <c r="A23" s="7" t="s">
        <v>24</v>
      </c>
      <c r="B23" s="8">
        <v>1.69</v>
      </c>
      <c r="C23" s="8">
        <v>0.85</v>
      </c>
      <c r="D23" s="5">
        <f t="shared" si="0"/>
        <v>1.988235294117647</v>
      </c>
      <c r="E23" s="8">
        <v>1.58</v>
      </c>
      <c r="F23" s="9">
        <v>1.02</v>
      </c>
      <c r="G23" s="33"/>
      <c r="H23" s="9">
        <v>7.25</v>
      </c>
      <c r="I23" s="36"/>
      <c r="J23" s="33" t="s">
        <v>43</v>
      </c>
      <c r="K23" s="30" t="s">
        <v>45</v>
      </c>
      <c r="L23" s="3"/>
      <c r="Z23" s="22"/>
      <c r="AA23" s="37"/>
      <c r="AB23" s="1"/>
    </row>
    <row r="24" spans="1:28" ht="16.5">
      <c r="A24" s="7" t="s">
        <v>25</v>
      </c>
      <c r="B24" s="8">
        <v>1.76</v>
      </c>
      <c r="C24" s="8">
        <v>0.87</v>
      </c>
      <c r="D24" s="5">
        <f t="shared" si="0"/>
        <v>2.0229885057471266</v>
      </c>
      <c r="E24" s="8">
        <v>1.65</v>
      </c>
      <c r="F24" s="9">
        <v>1.08</v>
      </c>
      <c r="G24" s="33"/>
      <c r="H24" s="9">
        <v>7.26</v>
      </c>
      <c r="I24" s="39">
        <v>9660</v>
      </c>
      <c r="J24" s="33" t="s">
        <v>43</v>
      </c>
      <c r="K24" s="30" t="s">
        <v>45</v>
      </c>
      <c r="L24" s="3"/>
      <c r="Z24" s="22"/>
      <c r="AA24" s="37"/>
      <c r="AB24" s="1"/>
    </row>
    <row r="25" spans="1:28" ht="16.5">
      <c r="A25" s="7" t="s">
        <v>26</v>
      </c>
      <c r="B25" s="8">
        <v>1.35</v>
      </c>
      <c r="C25" s="8">
        <v>0.87</v>
      </c>
      <c r="D25" s="5">
        <f t="shared" si="0"/>
        <v>1.5517241379310347</v>
      </c>
      <c r="E25" s="8">
        <v>0.73</v>
      </c>
      <c r="F25" s="9">
        <v>0.37</v>
      </c>
      <c r="G25" s="33"/>
      <c r="H25" s="9">
        <v>7.27</v>
      </c>
      <c r="I25" s="39">
        <v>10796</v>
      </c>
      <c r="J25" s="33" t="s">
        <v>42</v>
      </c>
      <c r="K25" s="30" t="s">
        <v>45</v>
      </c>
      <c r="L25" s="3"/>
      <c r="Z25" s="22"/>
      <c r="AA25" s="37"/>
      <c r="AB25" s="1"/>
    </row>
    <row r="26" spans="1:28" ht="17.25" thickBot="1">
      <c r="A26" s="11" t="s">
        <v>27</v>
      </c>
      <c r="B26" s="12">
        <v>1.28</v>
      </c>
      <c r="C26" s="12">
        <v>0.8</v>
      </c>
      <c r="D26" s="12">
        <f t="shared" si="0"/>
        <v>1.5999999999999999</v>
      </c>
      <c r="E26" s="12">
        <v>0.79</v>
      </c>
      <c r="F26" s="13">
        <v>0.44</v>
      </c>
      <c r="G26" s="34"/>
      <c r="H26" s="13">
        <v>7.28</v>
      </c>
      <c r="I26" s="39">
        <v>10795</v>
      </c>
      <c r="J26" s="34" t="s">
        <v>42</v>
      </c>
      <c r="K26" s="31" t="s">
        <v>45</v>
      </c>
      <c r="L26" s="3"/>
      <c r="Z26" s="22"/>
      <c r="AA26" s="37"/>
      <c r="AB26" s="1"/>
    </row>
    <row r="27" spans="1:28" ht="17.25" thickTop="1">
      <c r="A27" s="14" t="s">
        <v>31</v>
      </c>
      <c r="B27" s="15">
        <f>SUM(B2:B26)</f>
        <v>48.97</v>
      </c>
      <c r="C27" s="15">
        <f>SUM(C2:C26)</f>
        <v>24.890000000000004</v>
      </c>
      <c r="D27" s="15">
        <f>SUM(D2:D26)</f>
        <v>50.51121289393599</v>
      </c>
      <c r="E27" s="15">
        <f>SUM(E2:E26)</f>
        <v>41.999999999999986</v>
      </c>
      <c r="F27" s="16">
        <f>SUM(F2:F26)</f>
        <v>31.159999999999997</v>
      </c>
      <c r="G27" s="22"/>
      <c r="H27" s="3"/>
      <c r="I27" s="3"/>
      <c r="J27" s="3"/>
      <c r="K27" s="3"/>
      <c r="L27" s="3"/>
      <c r="Z27" s="1"/>
      <c r="AA27" s="1"/>
      <c r="AB27" s="1"/>
    </row>
    <row r="28" spans="1:12" ht="16.5">
      <c r="A28" s="17" t="s">
        <v>32</v>
      </c>
      <c r="B28" s="5">
        <f>AVERAGE(B2:B26)</f>
        <v>1.9587999999999999</v>
      </c>
      <c r="C28" s="5">
        <f>AVERAGE(C2:C26)</f>
        <v>0.9956000000000002</v>
      </c>
      <c r="D28" s="5">
        <f>AVERAGE(D2:D26)</f>
        <v>2.0204485157574394</v>
      </c>
      <c r="E28" s="5">
        <f>AVERAGE(E2:E26)</f>
        <v>1.6799999999999995</v>
      </c>
      <c r="F28" s="18">
        <f>AVERAGE(F2:F26)</f>
        <v>1.2464</v>
      </c>
      <c r="G28" s="22"/>
      <c r="H28" s="3"/>
      <c r="I28" s="3"/>
      <c r="J28" s="3"/>
      <c r="K28" s="3"/>
      <c r="L28" s="3"/>
    </row>
    <row r="29" spans="1:12" ht="15.75" customHeight="1">
      <c r="A29" s="19" t="s">
        <v>33</v>
      </c>
      <c r="B29" s="8">
        <f>STDEV(B2:B26)</f>
        <v>0.3584610625065631</v>
      </c>
      <c r="C29" s="8">
        <f>STDEV(C2:C26)</f>
        <v>0.18728498783048828</v>
      </c>
      <c r="D29" s="8">
        <f>STDEV(D2:D26)</f>
        <v>0.4826745243839908</v>
      </c>
      <c r="E29" s="8">
        <f>STDEV(E2:E26)</f>
        <v>0.6228295647018275</v>
      </c>
      <c r="F29" s="18">
        <f>STDEV(F2:F26)</f>
        <v>0.7158728937458106</v>
      </c>
      <c r="G29" s="22"/>
      <c r="H29" s="3"/>
      <c r="I29" s="3"/>
      <c r="J29" s="3"/>
      <c r="K29" s="3"/>
      <c r="L29" s="3"/>
    </row>
    <row r="30" spans="1:12" ht="16.5" customHeight="1" thickBot="1">
      <c r="A30" s="20" t="s">
        <v>34</v>
      </c>
      <c r="B30" s="12">
        <f>B29/B28*100</f>
        <v>18.300033822062648</v>
      </c>
      <c r="C30" s="12">
        <f>C29/C28*100</f>
        <v>18.811268363849763</v>
      </c>
      <c r="D30" s="12">
        <f>D29/D28*100</f>
        <v>23.88947407566297</v>
      </c>
      <c r="E30" s="12">
        <f>E29/E28*100</f>
        <v>37.07318837510879</v>
      </c>
      <c r="F30" s="21">
        <f>F29/F28*100</f>
        <v>57.43524500528005</v>
      </c>
      <c r="G30" s="22"/>
      <c r="H30" s="3"/>
      <c r="I30" s="3"/>
      <c r="J30" s="3"/>
      <c r="K30" s="3"/>
      <c r="L30" s="3"/>
    </row>
    <row r="31" spans="1:6" ht="17.25" thickTop="1">
      <c r="A31" s="2"/>
      <c r="B31" s="2"/>
      <c r="C31" s="2"/>
      <c r="D31" s="2"/>
      <c r="E31" s="2"/>
      <c r="F31" s="2"/>
    </row>
    <row r="32" spans="1:7" ht="16.5">
      <c r="A32" s="37"/>
      <c r="B32" s="25"/>
      <c r="C32" s="1"/>
      <c r="D32" s="37"/>
      <c r="E32" s="25"/>
      <c r="F32" s="1"/>
      <c r="G32" s="1"/>
    </row>
    <row r="33" spans="1:7" ht="16.5">
      <c r="A33" s="37"/>
      <c r="B33" s="25"/>
      <c r="C33" s="1"/>
      <c r="D33" s="37"/>
      <c r="E33" s="25"/>
      <c r="F33" s="1"/>
      <c r="G33" s="1"/>
    </row>
    <row r="34" spans="1:7" ht="16.5">
      <c r="A34" s="37"/>
      <c r="B34" s="25"/>
      <c r="C34" s="1"/>
      <c r="D34" s="37"/>
      <c r="E34" s="25"/>
      <c r="F34" s="1"/>
      <c r="G34" s="1"/>
    </row>
    <row r="35" spans="1:7" ht="16.5">
      <c r="A35" s="37"/>
      <c r="B35" s="25"/>
      <c r="C35" s="1"/>
      <c r="D35" s="37"/>
      <c r="E35" s="25"/>
      <c r="F35" s="1"/>
      <c r="G35" s="1"/>
    </row>
    <row r="36" spans="1:7" ht="16.5">
      <c r="A36" s="37"/>
      <c r="B36" s="25"/>
      <c r="C36" s="1"/>
      <c r="D36" s="37"/>
      <c r="E36" s="25"/>
      <c r="F36" s="1"/>
      <c r="G36" s="1"/>
    </row>
    <row r="37" spans="1:7" ht="16.5">
      <c r="A37" s="37"/>
      <c r="B37" s="25"/>
      <c r="C37" s="1"/>
      <c r="D37" s="37"/>
      <c r="E37" s="25"/>
      <c r="F37" s="1"/>
      <c r="G37" s="1"/>
    </row>
    <row r="38" spans="1:7" ht="16.5">
      <c r="A38" s="37"/>
      <c r="B38" s="25"/>
      <c r="C38" s="1"/>
      <c r="D38" s="37"/>
      <c r="E38" s="25"/>
      <c r="F38" s="1"/>
      <c r="G38" s="1"/>
    </row>
    <row r="39" spans="1:7" ht="16.5">
      <c r="A39" s="37"/>
      <c r="B39" s="25"/>
      <c r="C39" s="1"/>
      <c r="D39" s="37"/>
      <c r="E39" s="25"/>
      <c r="F39" s="1"/>
      <c r="G39" s="1"/>
    </row>
    <row r="40" spans="1:5" ht="16.5">
      <c r="A40" s="37"/>
      <c r="B40" s="25"/>
      <c r="C40" s="1"/>
      <c r="D40" s="37"/>
      <c r="E40" s="25"/>
    </row>
    <row r="41" spans="1:5" ht="16.5">
      <c r="A41" s="37"/>
      <c r="B41" s="25"/>
      <c r="C41" s="1"/>
      <c r="D41" s="37"/>
      <c r="E41" s="25"/>
    </row>
    <row r="42" spans="1:5" ht="16.5">
      <c r="A42" s="37"/>
      <c r="B42" s="25"/>
      <c r="C42" s="1"/>
      <c r="D42" s="37"/>
      <c r="E42" s="25"/>
    </row>
    <row r="43" spans="1:5" ht="16.5">
      <c r="A43" s="37"/>
      <c r="B43" s="25"/>
      <c r="C43" s="1"/>
      <c r="D43" s="37"/>
      <c r="E43" s="25"/>
    </row>
    <row r="44" spans="1:5" ht="16.5">
      <c r="A44" s="37"/>
      <c r="B44" s="25"/>
      <c r="C44" s="1"/>
      <c r="D44" s="37"/>
      <c r="E44" s="25"/>
    </row>
    <row r="45" spans="1:5" ht="16.5">
      <c r="A45" s="37"/>
      <c r="B45" s="25"/>
      <c r="C45" s="1"/>
      <c r="D45" s="37"/>
      <c r="E45" s="25"/>
    </row>
    <row r="46" spans="1:5" ht="16.5">
      <c r="A46" s="37"/>
      <c r="B46" s="25"/>
      <c r="C46" s="1"/>
      <c r="D46" s="37"/>
      <c r="E46" s="25"/>
    </row>
    <row r="47" spans="1:5" ht="16.5">
      <c r="A47" s="37"/>
      <c r="B47" s="25"/>
      <c r="C47" s="1"/>
      <c r="D47" s="37"/>
      <c r="E47" s="25"/>
    </row>
    <row r="48" spans="1:5" ht="16.5">
      <c r="A48" s="37"/>
      <c r="B48" s="25"/>
      <c r="C48" s="1"/>
      <c r="D48" s="37"/>
      <c r="E48" s="25"/>
    </row>
    <row r="49" spans="1:5" ht="16.5">
      <c r="A49" s="37"/>
      <c r="B49" s="25"/>
      <c r="C49" s="1"/>
      <c r="D49" s="37"/>
      <c r="E49" s="25"/>
    </row>
    <row r="50" spans="1:5" ht="16.5">
      <c r="A50" s="37"/>
      <c r="B50" s="25"/>
      <c r="C50" s="1"/>
      <c r="D50" s="37"/>
      <c r="E50" s="25"/>
    </row>
    <row r="51" spans="1:5" ht="16.5">
      <c r="A51" s="37"/>
      <c r="B51" s="25"/>
      <c r="C51" s="1"/>
      <c r="D51" s="37"/>
      <c r="E51" s="25"/>
    </row>
    <row r="52" spans="1:5" ht="16.5">
      <c r="A52" s="37"/>
      <c r="B52" s="25"/>
      <c r="C52" s="1"/>
      <c r="D52" s="37"/>
      <c r="E52" s="25"/>
    </row>
    <row r="53" spans="1:5" ht="16.5">
      <c r="A53" s="37"/>
      <c r="B53" s="25"/>
      <c r="C53" s="1"/>
      <c r="D53" s="37"/>
      <c r="E53" s="25"/>
    </row>
    <row r="54" spans="1:5" ht="16.5">
      <c r="A54" s="37"/>
      <c r="B54" s="25"/>
      <c r="C54" s="1"/>
      <c r="D54" s="37"/>
      <c r="E54" s="25"/>
    </row>
    <row r="55" spans="1:5" ht="16.5">
      <c r="A55" s="37"/>
      <c r="B55" s="25"/>
      <c r="C55" s="1"/>
      <c r="D55" s="37"/>
      <c r="E55" s="25"/>
    </row>
    <row r="56" spans="1:5" ht="16.5">
      <c r="A56" s="37"/>
      <c r="B56" s="25"/>
      <c r="C56" s="1"/>
      <c r="D56" s="37"/>
      <c r="E56" s="25"/>
    </row>
    <row r="57" spans="1:5" ht="16.5">
      <c r="A57" s="25"/>
      <c r="B57" s="25"/>
      <c r="C57" s="1"/>
      <c r="D57" s="1"/>
      <c r="E57" s="1"/>
    </row>
    <row r="58" spans="1:5" ht="16.5">
      <c r="A58" s="1"/>
      <c r="B58" s="25"/>
      <c r="C58" s="1"/>
      <c r="D58" s="1"/>
      <c r="E58" s="1"/>
    </row>
    <row r="59" spans="1:3" ht="16.5">
      <c r="A59" s="1"/>
      <c r="B59" s="25"/>
      <c r="C59" s="1"/>
    </row>
    <row r="60" spans="1:3" ht="16.5">
      <c r="A60" s="1"/>
      <c r="B60" s="25"/>
      <c r="C60" s="1"/>
    </row>
    <row r="61" spans="1:3" ht="16.5">
      <c r="A61" s="1"/>
      <c r="B61" s="25"/>
      <c r="C61" s="1"/>
    </row>
    <row r="62" spans="1:3" ht="16.5">
      <c r="A62" s="1"/>
      <c r="B62" s="1"/>
      <c r="C62" s="1"/>
    </row>
    <row r="63" spans="1:3" ht="16.5">
      <c r="A63" s="1"/>
      <c r="B63" s="1"/>
      <c r="C63" s="1"/>
    </row>
    <row r="64" spans="1:3" ht="16.5">
      <c r="A64" s="1"/>
      <c r="B64" s="1"/>
      <c r="C64" s="1"/>
    </row>
    <row r="65" spans="1:3" ht="16.5">
      <c r="A65" s="1"/>
      <c r="B65" s="1"/>
      <c r="C65" s="1"/>
    </row>
    <row r="66" spans="1:3" ht="16.5">
      <c r="A66" s="1"/>
      <c r="B66" s="1"/>
      <c r="C66" s="1"/>
    </row>
    <row r="67" spans="1:3" ht="16.5">
      <c r="A67" s="1"/>
      <c r="B67" s="1"/>
      <c r="C67" s="1"/>
    </row>
    <row r="68" spans="1:3" ht="16.5">
      <c r="A68" s="1"/>
      <c r="B68" s="1"/>
      <c r="C68" s="1"/>
    </row>
    <row r="69" spans="1:3" ht="16.5">
      <c r="A69" s="1"/>
      <c r="B69" s="1"/>
      <c r="C69" s="1"/>
    </row>
    <row r="70" spans="1:3" ht="16.5">
      <c r="A70" s="1"/>
      <c r="B70" s="1"/>
      <c r="C70" s="1"/>
    </row>
    <row r="71" spans="1:3" ht="16.5">
      <c r="A71" s="1"/>
      <c r="B71" s="1"/>
      <c r="C71" s="1"/>
    </row>
    <row r="72" spans="1:3" ht="16.5">
      <c r="A72" s="1"/>
      <c r="B72" s="1"/>
      <c r="C72" s="1"/>
    </row>
    <row r="73" spans="1:3" ht="16.5">
      <c r="A73" s="1"/>
      <c r="B73" s="1"/>
      <c r="C73" s="1"/>
    </row>
    <row r="74" spans="1:3" ht="16.5">
      <c r="A74" s="1"/>
      <c r="B74" s="1"/>
      <c r="C74" s="1"/>
    </row>
    <row r="75" spans="1:3" ht="16.5">
      <c r="A75" s="1"/>
      <c r="B75" s="1"/>
      <c r="C75" s="1"/>
    </row>
    <row r="76" spans="1:3" ht="16.5">
      <c r="A76" s="1"/>
      <c r="B76" s="1"/>
      <c r="C76" s="1"/>
    </row>
    <row r="77" spans="1:3" ht="16.5">
      <c r="A77" s="1"/>
      <c r="B77" s="1"/>
      <c r="C77" s="1"/>
    </row>
    <row r="78" spans="1:3" ht="16.5">
      <c r="A78" s="1"/>
      <c r="B78" s="1"/>
      <c r="C78" s="1"/>
    </row>
    <row r="79" spans="1:3" ht="16.5">
      <c r="A79" s="1"/>
      <c r="B79" s="1"/>
      <c r="C79" s="1"/>
    </row>
    <row r="80" spans="1:3" ht="16.5">
      <c r="A80" s="1"/>
      <c r="B80" s="1"/>
      <c r="C80" s="1"/>
    </row>
    <row r="81" spans="1:3" ht="16.5">
      <c r="A81" s="1"/>
      <c r="B81" s="1"/>
      <c r="C81" s="1"/>
    </row>
    <row r="82" spans="1:3" ht="16.5">
      <c r="A82" s="1"/>
      <c r="B82" s="1"/>
      <c r="C82" s="1"/>
    </row>
    <row r="83" spans="1:3" ht="16.5">
      <c r="A83" s="1"/>
      <c r="B83" s="1"/>
      <c r="C83" s="1"/>
    </row>
    <row r="84" spans="1:3" ht="16.5">
      <c r="A84" s="1"/>
      <c r="B84" s="1"/>
      <c r="C84" s="1"/>
    </row>
    <row r="85" spans="1:3" ht="16.5">
      <c r="A85" s="1"/>
      <c r="B85" s="1"/>
      <c r="C85" s="1"/>
    </row>
    <row r="86" spans="1:3" ht="16.5">
      <c r="A86" s="1"/>
      <c r="B86" s="1"/>
      <c r="C86" s="1"/>
    </row>
    <row r="87" spans="1:3" ht="16.5">
      <c r="A87" s="1"/>
      <c r="B87" s="1"/>
      <c r="C87" s="1"/>
    </row>
    <row r="88" spans="1:3" ht="16.5">
      <c r="A88" s="1"/>
      <c r="B88" s="1"/>
      <c r="C88" s="1"/>
    </row>
    <row r="89" spans="1:3" ht="16.5">
      <c r="A89" s="1"/>
      <c r="B89" s="1"/>
      <c r="C89" s="1"/>
    </row>
    <row r="90" spans="1:3" ht="16.5">
      <c r="A90" s="1"/>
      <c r="B90" s="1"/>
      <c r="C90" s="1"/>
    </row>
    <row r="91" spans="1:3" ht="16.5">
      <c r="A91" s="1"/>
      <c r="B91" s="1"/>
      <c r="C91" s="1"/>
    </row>
    <row r="92" spans="1:3" ht="16.5">
      <c r="A92" s="1"/>
      <c r="B92" s="1"/>
      <c r="C92" s="1"/>
    </row>
    <row r="93" spans="1:3" ht="16.5">
      <c r="A93" s="1"/>
      <c r="B93" s="1"/>
      <c r="C93" s="1"/>
    </row>
    <row r="94" spans="1:3" ht="16.5">
      <c r="A94" s="1"/>
      <c r="B94" s="1"/>
      <c r="C94" s="1"/>
    </row>
    <row r="95" spans="1:3" ht="16.5">
      <c r="A95" s="1"/>
      <c r="B95" s="1"/>
      <c r="C95" s="1"/>
    </row>
    <row r="96" spans="1:3" ht="16.5">
      <c r="A96" s="1"/>
      <c r="B96" s="1"/>
      <c r="C96" s="1"/>
    </row>
    <row r="97" spans="1:3" ht="16.5">
      <c r="A97" s="1"/>
      <c r="B97" s="1"/>
      <c r="C97" s="1"/>
    </row>
    <row r="98" spans="1:3" ht="16.5">
      <c r="A98" s="1"/>
      <c r="B98" s="1"/>
      <c r="C98" s="1"/>
    </row>
    <row r="99" spans="1:3" ht="16.5">
      <c r="A99" s="1"/>
      <c r="B99" s="1"/>
      <c r="C99" s="1"/>
    </row>
    <row r="100" spans="1:3" ht="16.5">
      <c r="A100" s="1"/>
      <c r="B100" s="1"/>
      <c r="C100" s="1"/>
    </row>
    <row r="101" spans="1:3" ht="16.5">
      <c r="A101" s="1"/>
      <c r="B101" s="1"/>
      <c r="C101" s="1"/>
    </row>
    <row r="102" spans="1:3" ht="16.5">
      <c r="A102" s="1"/>
      <c r="B102" s="1"/>
      <c r="C102" s="1"/>
    </row>
    <row r="103" spans="1:3" ht="16.5">
      <c r="A103" s="1"/>
      <c r="B103" s="1"/>
      <c r="C103" s="1"/>
    </row>
    <row r="104" spans="1:3" ht="16.5">
      <c r="A104" s="1"/>
      <c r="B104" s="1"/>
      <c r="C104" s="1"/>
    </row>
    <row r="105" spans="1:3" ht="16.5">
      <c r="A105" s="1"/>
      <c r="B105" s="1"/>
      <c r="C105" s="1"/>
    </row>
    <row r="106" spans="1:3" ht="16.5">
      <c r="A106" s="1"/>
      <c r="B106" s="1"/>
      <c r="C106" s="1"/>
    </row>
    <row r="107" spans="1:3" ht="16.5">
      <c r="A107" s="1"/>
      <c r="B107" s="1"/>
      <c r="C107" s="1"/>
    </row>
    <row r="108" spans="1:3" ht="16.5">
      <c r="A108" s="1"/>
      <c r="B108" s="1"/>
      <c r="C108" s="1"/>
    </row>
    <row r="109" spans="1:3" ht="16.5">
      <c r="A109" s="1"/>
      <c r="B109" s="1"/>
      <c r="C109" s="1"/>
    </row>
    <row r="110" spans="1:3" ht="16.5">
      <c r="A110" s="1"/>
      <c r="B110" s="1"/>
      <c r="C110" s="1"/>
    </row>
    <row r="111" spans="1:3" ht="16.5">
      <c r="A111" s="1"/>
      <c r="B111" s="1"/>
      <c r="C111" s="1"/>
    </row>
    <row r="112" spans="1:3" ht="16.5">
      <c r="A112" s="1"/>
      <c r="B112" s="1"/>
      <c r="C112" s="1"/>
    </row>
    <row r="113" spans="1:3" ht="16.5">
      <c r="A113" s="1"/>
      <c r="B113" s="1"/>
      <c r="C113" s="1"/>
    </row>
    <row r="114" spans="1:3" ht="16.5">
      <c r="A114" s="1"/>
      <c r="B114" s="1"/>
      <c r="C114" s="1"/>
    </row>
    <row r="115" spans="1:3" ht="16.5">
      <c r="A115" s="1"/>
      <c r="B115" s="1"/>
      <c r="C115" s="1"/>
    </row>
    <row r="116" spans="1:3" ht="16.5">
      <c r="A116" s="1"/>
      <c r="B116" s="1"/>
      <c r="C116" s="1"/>
    </row>
    <row r="117" spans="1:3" ht="16.5">
      <c r="A117" s="1"/>
      <c r="B117" s="1"/>
      <c r="C117" s="1"/>
    </row>
    <row r="118" spans="1:3" ht="16.5">
      <c r="A118" s="1"/>
      <c r="B118" s="1"/>
      <c r="C118" s="1"/>
    </row>
    <row r="119" spans="1:3" ht="16.5">
      <c r="A119" s="1"/>
      <c r="B119" s="1"/>
      <c r="C119" s="1"/>
    </row>
    <row r="120" spans="1:3" ht="16.5">
      <c r="A120" s="1"/>
      <c r="B120" s="1"/>
      <c r="C120" s="1"/>
    </row>
    <row r="121" spans="1:3" ht="16.5">
      <c r="A121" s="1"/>
      <c r="B121" s="1"/>
      <c r="C121" s="1"/>
    </row>
    <row r="122" spans="1:3" ht="16.5">
      <c r="A122" s="1"/>
      <c r="B122" s="1"/>
      <c r="C122" s="1"/>
    </row>
    <row r="123" spans="1:3" ht="16.5">
      <c r="A123" s="1"/>
      <c r="B123" s="1"/>
      <c r="C123" s="1"/>
    </row>
    <row r="124" spans="1:3" ht="16.5">
      <c r="A124" s="1"/>
      <c r="B124" s="1"/>
      <c r="C124" s="1"/>
    </row>
    <row r="125" spans="1:3" ht="16.5">
      <c r="A125" s="1"/>
      <c r="B125" s="1"/>
      <c r="C125" s="1"/>
    </row>
    <row r="126" spans="1:3" ht="16.5">
      <c r="A126" s="1"/>
      <c r="B126" s="1"/>
      <c r="C126" s="1"/>
    </row>
    <row r="127" spans="1:3" ht="16.5">
      <c r="A127" s="1"/>
      <c r="B127" s="1"/>
      <c r="C127" s="1"/>
    </row>
    <row r="128" spans="1:3" ht="16.5">
      <c r="A128" s="1"/>
      <c r="B128" s="1"/>
      <c r="C128" s="1"/>
    </row>
    <row r="129" spans="1:3" ht="16.5">
      <c r="A129" s="1"/>
      <c r="B129" s="1"/>
      <c r="C129" s="1"/>
    </row>
    <row r="130" spans="1:3" ht="16.5">
      <c r="A130" s="1"/>
      <c r="B130" s="1"/>
      <c r="C130" s="1"/>
    </row>
    <row r="131" spans="1:3" ht="16.5">
      <c r="A131" s="1"/>
      <c r="B131" s="1"/>
      <c r="C131" s="1"/>
    </row>
    <row r="132" spans="1:3" ht="16.5">
      <c r="A132" s="1"/>
      <c r="B132" s="1"/>
      <c r="C132" s="1"/>
    </row>
    <row r="133" spans="1:3" ht="16.5">
      <c r="A133" s="1"/>
      <c r="B133" s="1"/>
      <c r="C133" s="1"/>
    </row>
    <row r="134" spans="1:3" ht="16.5">
      <c r="A134" s="1"/>
      <c r="B134" s="1"/>
      <c r="C134" s="1"/>
    </row>
    <row r="135" spans="1:3" ht="16.5">
      <c r="A135" s="1"/>
      <c r="B135" s="1"/>
      <c r="C135" s="1"/>
    </row>
    <row r="136" spans="1:3" ht="16.5">
      <c r="A136" s="1"/>
      <c r="B136" s="1"/>
      <c r="C136" s="1"/>
    </row>
    <row r="137" spans="1:3" ht="16.5">
      <c r="A137" s="1"/>
      <c r="B137" s="1"/>
      <c r="C137" s="1"/>
    </row>
    <row r="138" spans="1:3" ht="16.5">
      <c r="A138" s="1"/>
      <c r="B138" s="1"/>
      <c r="C138" s="1"/>
    </row>
    <row r="139" spans="1:3" ht="16.5">
      <c r="A139" s="1"/>
      <c r="B139" s="1"/>
      <c r="C139" s="1"/>
    </row>
    <row r="140" spans="1:3" ht="16.5">
      <c r="A140" s="1"/>
      <c r="B140" s="1"/>
      <c r="C140" s="1"/>
    </row>
    <row r="141" spans="1:3" ht="16.5">
      <c r="A141" s="1"/>
      <c r="B141" s="1"/>
      <c r="C141" s="1"/>
    </row>
    <row r="142" spans="1:3" ht="16.5">
      <c r="A142" s="1"/>
      <c r="B142" s="1"/>
      <c r="C142" s="1"/>
    </row>
    <row r="143" spans="1:3" ht="16.5">
      <c r="A143" s="1"/>
      <c r="B143" s="1"/>
      <c r="C143" s="1"/>
    </row>
    <row r="144" spans="1:3" ht="16.5">
      <c r="A144" s="1"/>
      <c r="B144" s="1"/>
      <c r="C144" s="1"/>
    </row>
    <row r="145" spans="1:3" ht="16.5">
      <c r="A145" s="1"/>
      <c r="B145" s="1"/>
      <c r="C145" s="1"/>
    </row>
    <row r="146" spans="1:3" ht="16.5">
      <c r="A146" s="1"/>
      <c r="B146" s="1"/>
      <c r="C146" s="1"/>
    </row>
    <row r="147" spans="1:3" ht="16.5">
      <c r="A147" s="1"/>
      <c r="B147" s="1"/>
      <c r="C147" s="1"/>
    </row>
    <row r="148" spans="1:3" ht="16.5">
      <c r="A148" s="1"/>
      <c r="B148" s="1"/>
      <c r="C148" s="1"/>
    </row>
    <row r="149" spans="1:3" ht="16.5">
      <c r="A149" s="1"/>
      <c r="B149" s="1"/>
      <c r="C149" s="1"/>
    </row>
    <row r="150" spans="1:3" ht="16.5">
      <c r="A150" s="1"/>
      <c r="B150" s="1"/>
      <c r="C150" s="1"/>
    </row>
    <row r="151" spans="1:3" ht="16.5">
      <c r="A151" s="1"/>
      <c r="B151" s="1"/>
      <c r="C151" s="1"/>
    </row>
    <row r="152" spans="1:3" ht="16.5">
      <c r="A152" s="1"/>
      <c r="B152" s="1"/>
      <c r="C152" s="1"/>
    </row>
    <row r="153" spans="1:3" ht="16.5">
      <c r="A153" s="1"/>
      <c r="B153" s="1"/>
      <c r="C153" s="1"/>
    </row>
    <row r="154" spans="1:3" ht="16.5">
      <c r="A154" s="1"/>
      <c r="B154" s="1"/>
      <c r="C154" s="1"/>
    </row>
    <row r="155" spans="1:3" ht="16.5">
      <c r="A155" s="1"/>
      <c r="B155" s="1"/>
      <c r="C155" s="1"/>
    </row>
    <row r="156" spans="1:3" ht="16.5">
      <c r="A156" s="1"/>
      <c r="B156" s="1"/>
      <c r="C156" s="1"/>
    </row>
    <row r="157" spans="1:3" ht="16.5">
      <c r="A157" s="1"/>
      <c r="B157" s="1"/>
      <c r="C157" s="1"/>
    </row>
    <row r="158" spans="1:3" ht="16.5">
      <c r="A158" s="1"/>
      <c r="B158" s="1"/>
      <c r="C158" s="1"/>
    </row>
    <row r="159" spans="1:3" ht="16.5">
      <c r="A159" s="1"/>
      <c r="B159" s="1"/>
      <c r="C159" s="1"/>
    </row>
    <row r="160" spans="1:3" ht="16.5">
      <c r="A160" s="1"/>
      <c r="B160" s="1"/>
      <c r="C160" s="1"/>
    </row>
    <row r="161" spans="1:3" ht="16.5">
      <c r="A161" s="1"/>
      <c r="B161" s="1"/>
      <c r="C161" s="1"/>
    </row>
    <row r="162" spans="1:3" ht="16.5">
      <c r="A162" s="1"/>
      <c r="B162" s="1"/>
      <c r="C162" s="1"/>
    </row>
    <row r="163" spans="1:3" ht="16.5">
      <c r="A163" s="1"/>
      <c r="B163" s="1"/>
      <c r="C163" s="1"/>
    </row>
    <row r="164" spans="1:3" ht="16.5">
      <c r="A164" s="1"/>
      <c r="B164" s="1"/>
      <c r="C164" s="1"/>
    </row>
    <row r="165" spans="1:3" ht="16.5">
      <c r="A165" s="1"/>
      <c r="B165" s="1"/>
      <c r="C165" s="1"/>
    </row>
    <row r="166" spans="1:3" ht="16.5">
      <c r="A166" s="1"/>
      <c r="B166" s="1"/>
      <c r="C166" s="1"/>
    </row>
    <row r="167" spans="1:3" ht="16.5">
      <c r="A167" s="1"/>
      <c r="B167" s="1"/>
      <c r="C167" s="1"/>
    </row>
    <row r="168" spans="1:3" ht="16.5">
      <c r="A168" s="1"/>
      <c r="B168" s="1"/>
      <c r="C168" s="1"/>
    </row>
    <row r="169" spans="1:3" ht="16.5">
      <c r="A169" s="1"/>
      <c r="B169" s="1"/>
      <c r="C169" s="1"/>
    </row>
    <row r="170" spans="1:3" ht="16.5">
      <c r="A170" s="1"/>
      <c r="B170" s="1"/>
      <c r="C170" s="1"/>
    </row>
    <row r="171" spans="1:3" ht="16.5">
      <c r="A171" s="1"/>
      <c r="B171" s="1"/>
      <c r="C171" s="1"/>
    </row>
    <row r="172" spans="1:3" ht="16.5">
      <c r="A172" s="1"/>
      <c r="B172" s="1"/>
      <c r="C172" s="1"/>
    </row>
    <row r="173" spans="1:3" ht="16.5">
      <c r="A173" s="1"/>
      <c r="B173" s="1"/>
      <c r="C173" s="1"/>
    </row>
    <row r="174" spans="1:3" ht="16.5">
      <c r="A174" s="1"/>
      <c r="B174" s="1"/>
      <c r="C174" s="1"/>
    </row>
    <row r="175" spans="1:3" ht="16.5">
      <c r="A175" s="1"/>
      <c r="B175" s="1"/>
      <c r="C175" s="1"/>
    </row>
    <row r="176" spans="1:3" ht="16.5">
      <c r="A176" s="1"/>
      <c r="B176" s="1"/>
      <c r="C176" s="1"/>
    </row>
    <row r="177" spans="1:3" ht="16.5">
      <c r="A177" s="1"/>
      <c r="B177" s="1"/>
      <c r="C177" s="1"/>
    </row>
    <row r="178" spans="1:3" ht="16.5">
      <c r="A178" s="1"/>
      <c r="B178" s="1"/>
      <c r="C178" s="1"/>
    </row>
    <row r="179" spans="1:3" ht="16.5">
      <c r="A179" s="1"/>
      <c r="B179" s="1"/>
      <c r="C179" s="1"/>
    </row>
    <row r="180" spans="1:3" ht="16.5">
      <c r="A180" s="1"/>
      <c r="B180" s="1"/>
      <c r="C180" s="1"/>
    </row>
    <row r="181" spans="1:3" ht="16.5">
      <c r="A181" s="1"/>
      <c r="B181" s="1"/>
      <c r="C181" s="1"/>
    </row>
    <row r="182" spans="1:3" ht="16.5">
      <c r="A182" s="1"/>
      <c r="B182" s="1"/>
      <c r="C182" s="1"/>
    </row>
    <row r="183" spans="1:3" ht="16.5">
      <c r="A183" s="1"/>
      <c r="B183" s="1"/>
      <c r="C183" s="1"/>
    </row>
    <row r="184" spans="1:3" ht="16.5">
      <c r="A184" s="1"/>
      <c r="B184" s="1"/>
      <c r="C184" s="1"/>
    </row>
    <row r="185" spans="1:3" ht="16.5">
      <c r="A185" s="1"/>
      <c r="B185" s="1"/>
      <c r="C185" s="1"/>
    </row>
    <row r="186" spans="1:3" ht="16.5">
      <c r="A186" s="1"/>
      <c r="B186" s="1"/>
      <c r="C186" s="1"/>
    </row>
    <row r="187" spans="1:3" ht="16.5">
      <c r="A187" s="1"/>
      <c r="B187" s="1"/>
      <c r="C187" s="1"/>
    </row>
    <row r="188" spans="1:3" ht="16.5">
      <c r="A188" s="1"/>
      <c r="B188" s="1"/>
      <c r="C188" s="1"/>
    </row>
    <row r="189" spans="1:3" ht="16.5">
      <c r="A189" s="1"/>
      <c r="B189" s="1"/>
      <c r="C189" s="1"/>
    </row>
  </sheetData>
  <printOptions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75" zoomScaleNormal="75" workbookViewId="0" topLeftCell="A1">
      <selection activeCell="J22" sqref="J22"/>
    </sheetView>
  </sheetViews>
  <sheetFormatPr defaultColWidth="9.00390625" defaultRowHeight="16.5"/>
  <cols>
    <col min="1" max="1" width="10.375" style="0" customWidth="1"/>
    <col min="2" max="2" width="10.125" style="0" customWidth="1"/>
    <col min="5" max="5" width="10.625" style="0" customWidth="1"/>
    <col min="6" max="6" width="14.125" style="0" customWidth="1"/>
    <col min="7" max="7" width="4.125" style="0" customWidth="1"/>
    <col min="8" max="8" width="6.75390625" style="0" customWidth="1"/>
    <col min="9" max="9" width="12.125" style="0" customWidth="1"/>
    <col min="10" max="10" width="15.625" style="0" customWidth="1"/>
    <col min="14" max="14" width="14.125" style="0" customWidth="1"/>
  </cols>
  <sheetData>
    <row r="1" spans="1:15" ht="18" thickBot="1" thickTop="1">
      <c r="A1" s="26" t="s">
        <v>0</v>
      </c>
      <c r="B1" s="26" t="s">
        <v>38</v>
      </c>
      <c r="C1" s="26" t="s">
        <v>30</v>
      </c>
      <c r="D1" s="27" t="s">
        <v>29</v>
      </c>
      <c r="E1" s="58" t="s">
        <v>1</v>
      </c>
      <c r="F1" s="26" t="s">
        <v>51</v>
      </c>
      <c r="G1" s="48"/>
      <c r="H1" s="26"/>
      <c r="I1" s="26" t="s">
        <v>52</v>
      </c>
      <c r="J1" s="26" t="s">
        <v>53</v>
      </c>
      <c r="L1" s="48"/>
      <c r="M1" s="48"/>
      <c r="N1" s="48"/>
      <c r="O1" s="48"/>
    </row>
    <row r="2" spans="1:15" ht="18" thickBot="1" thickTop="1">
      <c r="A2" s="7" t="s">
        <v>5</v>
      </c>
      <c r="B2" s="35" t="s">
        <v>43</v>
      </c>
      <c r="C2" s="8">
        <v>2.03</v>
      </c>
      <c r="D2" s="9">
        <v>0.83</v>
      </c>
      <c r="E2" s="8">
        <v>2.52</v>
      </c>
      <c r="F2" s="16">
        <v>2.6</v>
      </c>
      <c r="H2" s="44" t="s">
        <v>43</v>
      </c>
      <c r="I2" s="46">
        <f>C2+C3+C4+C5+C6+C7+C8+C9</f>
        <v>15.75</v>
      </c>
      <c r="J2" s="46">
        <f>D2+D3+D4+D5+D6+D7+D8+D9</f>
        <v>7.199999999999999</v>
      </c>
      <c r="L2" s="49"/>
      <c r="M2" s="51"/>
      <c r="N2" s="51"/>
      <c r="O2" s="50"/>
    </row>
    <row r="3" spans="1:15" ht="18" thickBot="1" thickTop="1">
      <c r="A3" s="7" t="s">
        <v>6</v>
      </c>
      <c r="B3" s="33" t="s">
        <v>43</v>
      </c>
      <c r="C3" s="8">
        <v>2.06</v>
      </c>
      <c r="D3" s="9">
        <v>0.84</v>
      </c>
      <c r="E3" s="8">
        <v>2.62</v>
      </c>
      <c r="F3" s="18">
        <v>2.7</v>
      </c>
      <c r="H3" s="44" t="s">
        <v>42</v>
      </c>
      <c r="I3" s="47">
        <f>C14+C15+C16+C17+C18+C19+C20+C21+C22+C23+C24+C25+C26+C27+C28+C29</f>
        <v>31.420000000000005</v>
      </c>
      <c r="J3" s="47">
        <f>D14+D15+D16+D17+D18+D19+D20+D21+D22+D23+D24+D25+D26+D27+D28+D29</f>
        <v>17.000000000000004</v>
      </c>
      <c r="L3" s="49"/>
      <c r="M3" s="51"/>
      <c r="N3" s="51"/>
      <c r="O3" s="50"/>
    </row>
    <row r="4" spans="1:15" ht="18" thickBot="1" thickTop="1">
      <c r="A4" s="7" t="s">
        <v>7</v>
      </c>
      <c r="B4" s="33" t="s">
        <v>43</v>
      </c>
      <c r="C4" s="8">
        <v>2.1</v>
      </c>
      <c r="D4" s="9">
        <v>0.85</v>
      </c>
      <c r="E4" s="8">
        <v>2.79</v>
      </c>
      <c r="F4" s="18">
        <v>2.6</v>
      </c>
      <c r="H4" s="45"/>
      <c r="I4" s="45"/>
      <c r="J4" s="45"/>
      <c r="L4" s="49"/>
      <c r="M4" s="51"/>
      <c r="N4" s="51"/>
      <c r="O4" s="50"/>
    </row>
    <row r="5" spans="1:15" ht="18" thickBot="1" thickTop="1">
      <c r="A5" s="7" t="s">
        <v>9</v>
      </c>
      <c r="B5" s="33" t="s">
        <v>43</v>
      </c>
      <c r="C5" s="8">
        <v>1.71</v>
      </c>
      <c r="D5" s="9">
        <v>0.9</v>
      </c>
      <c r="E5" s="8">
        <v>1.67</v>
      </c>
      <c r="F5" s="18">
        <v>1.12</v>
      </c>
      <c r="H5" s="43"/>
      <c r="I5" s="26" t="s">
        <v>54</v>
      </c>
      <c r="J5" s="26" t="s">
        <v>55</v>
      </c>
      <c r="L5" s="49"/>
      <c r="M5" s="51"/>
      <c r="N5" s="51"/>
      <c r="O5" s="50"/>
    </row>
    <row r="6" spans="1:15" ht="18" thickBot="1" thickTop="1">
      <c r="A6" s="7" t="s">
        <v>15</v>
      </c>
      <c r="B6" s="33" t="s">
        <v>43</v>
      </c>
      <c r="C6" s="8">
        <v>2.08</v>
      </c>
      <c r="D6" s="9">
        <v>0.89</v>
      </c>
      <c r="E6" s="8">
        <v>2.29</v>
      </c>
      <c r="F6" s="18">
        <v>2.09</v>
      </c>
      <c r="H6" s="44" t="s">
        <v>43</v>
      </c>
      <c r="I6" s="46">
        <f>AVERAGE(C2:C9)</f>
        <v>1.96875</v>
      </c>
      <c r="J6" s="46">
        <f>AVERAGE(D2:D9)</f>
        <v>0.8999999999999999</v>
      </c>
      <c r="L6" s="49"/>
      <c r="M6" s="51"/>
      <c r="N6" s="51"/>
      <c r="O6" s="50"/>
    </row>
    <row r="7" spans="1:15" ht="18" thickBot="1" thickTop="1">
      <c r="A7" s="7" t="s">
        <v>22</v>
      </c>
      <c r="B7" s="33" t="s">
        <v>43</v>
      </c>
      <c r="C7" s="8">
        <v>2.32</v>
      </c>
      <c r="D7" s="9">
        <v>1.17</v>
      </c>
      <c r="E7" s="8">
        <v>2.17</v>
      </c>
      <c r="F7" s="18">
        <v>1.74</v>
      </c>
      <c r="H7" s="44" t="s">
        <v>42</v>
      </c>
      <c r="I7" s="47">
        <f>AVERAGE(C14:C29)</f>
        <v>1.9637500000000003</v>
      </c>
      <c r="J7" s="47">
        <f>AVERAGE(D14:D29)</f>
        <v>1.0625000000000002</v>
      </c>
      <c r="L7" s="49"/>
      <c r="M7" s="51"/>
      <c r="N7" s="51"/>
      <c r="O7" s="50"/>
    </row>
    <row r="8" spans="1:15" ht="18" thickBot="1" thickTop="1">
      <c r="A8" s="7" t="s">
        <v>24</v>
      </c>
      <c r="B8" s="33" t="s">
        <v>43</v>
      </c>
      <c r="C8" s="8">
        <v>1.69</v>
      </c>
      <c r="D8" s="9">
        <v>0.85</v>
      </c>
      <c r="E8" s="8">
        <v>1.58</v>
      </c>
      <c r="F8" s="18">
        <v>1.02</v>
      </c>
      <c r="H8" s="37"/>
      <c r="I8" s="25"/>
      <c r="J8" s="25"/>
      <c r="L8" s="49"/>
      <c r="M8" s="51"/>
      <c r="N8" s="51"/>
      <c r="O8" s="50"/>
    </row>
    <row r="9" spans="1:15" ht="18" thickBot="1" thickTop="1">
      <c r="A9" s="61" t="s">
        <v>25</v>
      </c>
      <c r="B9" s="62" t="s">
        <v>43</v>
      </c>
      <c r="C9" s="63">
        <v>1.76</v>
      </c>
      <c r="D9" s="70">
        <v>0.87</v>
      </c>
      <c r="E9" s="8">
        <v>1.65</v>
      </c>
      <c r="F9" s="18">
        <v>1.08</v>
      </c>
      <c r="H9" s="56"/>
      <c r="I9" s="57" t="s">
        <v>56</v>
      </c>
      <c r="J9" s="58" t="s">
        <v>57</v>
      </c>
      <c r="K9" s="48"/>
      <c r="L9" s="49"/>
      <c r="M9" s="51"/>
      <c r="N9" s="51"/>
      <c r="O9" s="50"/>
    </row>
    <row r="10" spans="1:15" ht="17.25" thickTop="1">
      <c r="A10" s="72"/>
      <c r="B10" s="64" t="s">
        <v>49</v>
      </c>
      <c r="C10" s="65">
        <f>STDEV(C2:C9)</f>
        <v>0.2246544966323686</v>
      </c>
      <c r="D10" s="68">
        <f>STDEV(D2:D9)</f>
        <v>0.1117394929544362</v>
      </c>
      <c r="E10" s="71">
        <f>STDEV(E2:E9)</f>
        <v>0.47684790926607556</v>
      </c>
      <c r="F10" s="69">
        <f>STDEV(F2:F9)</f>
        <v>0.7298813504360051</v>
      </c>
      <c r="H10" s="52" t="s">
        <v>43</v>
      </c>
      <c r="I10" s="59">
        <f>C7-C8</f>
        <v>0.6299999999999999</v>
      </c>
      <c r="J10" s="53">
        <f>D7-D2</f>
        <v>0.33999999999999997</v>
      </c>
      <c r="K10" s="51"/>
      <c r="L10" s="49"/>
      <c r="M10" s="51"/>
      <c r="N10" s="51"/>
      <c r="O10" s="50"/>
    </row>
    <row r="11" spans="1:15" ht="17.25" thickBot="1">
      <c r="A11" s="73"/>
      <c r="B11" s="11" t="s">
        <v>34</v>
      </c>
      <c r="C11" s="12">
        <f>C10/I6*100</f>
        <v>11.41102205116793</v>
      </c>
      <c r="D11" s="13">
        <f>D10/J6*100</f>
        <v>12.41549921715958</v>
      </c>
      <c r="E11" s="12"/>
      <c r="F11" s="21"/>
      <c r="H11" s="54" t="s">
        <v>42</v>
      </c>
      <c r="I11" s="60">
        <f>C24-C29</f>
        <v>1.5199999999999998</v>
      </c>
      <c r="J11" s="55">
        <f>D27-D14</f>
        <v>0.82</v>
      </c>
      <c r="K11" s="51"/>
      <c r="L11" s="49"/>
      <c r="M11" s="51"/>
      <c r="N11" s="51"/>
      <c r="O11" s="50"/>
    </row>
    <row r="12" spans="1:15" ht="18" thickBot="1" thickTop="1">
      <c r="A12" s="22"/>
      <c r="B12" s="37"/>
      <c r="C12" s="25"/>
      <c r="D12" s="25"/>
      <c r="E12" s="25"/>
      <c r="F12" s="25"/>
      <c r="H12" s="49"/>
      <c r="I12" s="50"/>
      <c r="J12" s="51"/>
      <c r="K12" s="51"/>
      <c r="L12" s="49"/>
      <c r="M12" s="51"/>
      <c r="N12" s="51"/>
      <c r="O12" s="50"/>
    </row>
    <row r="13" spans="1:15" ht="18" thickBot="1" thickTop="1">
      <c r="A13" s="26" t="s">
        <v>0</v>
      </c>
      <c r="B13" s="26" t="s">
        <v>38</v>
      </c>
      <c r="C13" s="26" t="s">
        <v>30</v>
      </c>
      <c r="D13" s="26" t="s">
        <v>29</v>
      </c>
      <c r="E13" s="26" t="s">
        <v>1</v>
      </c>
      <c r="F13" s="26" t="s">
        <v>51</v>
      </c>
      <c r="H13" s="56"/>
      <c r="I13" s="57" t="s">
        <v>58</v>
      </c>
      <c r="J13" s="58" t="s">
        <v>59</v>
      </c>
      <c r="K13" s="51"/>
      <c r="L13" s="49"/>
      <c r="M13" s="51"/>
      <c r="N13" s="51"/>
      <c r="O13" s="50"/>
    </row>
    <row r="14" spans="1:15" ht="17.25" thickTop="1">
      <c r="A14" s="7" t="s">
        <v>4</v>
      </c>
      <c r="B14" s="35" t="s">
        <v>42</v>
      </c>
      <c r="C14" s="8">
        <v>2.17</v>
      </c>
      <c r="D14" s="9">
        <v>0.64</v>
      </c>
      <c r="E14" s="8">
        <v>1.09</v>
      </c>
      <c r="F14" s="16">
        <v>0.38</v>
      </c>
      <c r="H14" s="52" t="s">
        <v>43</v>
      </c>
      <c r="I14" s="59">
        <f>E2+E3+E4+E5+E6+E7+E8+E9</f>
        <v>17.29</v>
      </c>
      <c r="J14" s="74">
        <f>F2+F3+F4+F5+F6+F7+F8+F9</f>
        <v>14.95</v>
      </c>
      <c r="K14" s="51"/>
      <c r="L14" s="49"/>
      <c r="M14" s="51"/>
      <c r="N14" s="51"/>
      <c r="O14" s="50"/>
    </row>
    <row r="15" spans="1:15" ht="17.25" thickBot="1">
      <c r="A15" s="7" t="s">
        <v>8</v>
      </c>
      <c r="B15" s="33" t="s">
        <v>42</v>
      </c>
      <c r="C15" s="8">
        <v>1.48</v>
      </c>
      <c r="D15" s="9">
        <v>0.99</v>
      </c>
      <c r="E15" s="8">
        <v>0.84</v>
      </c>
      <c r="F15" s="18">
        <v>0.45</v>
      </c>
      <c r="H15" s="54" t="s">
        <v>42</v>
      </c>
      <c r="I15" s="60">
        <f>E14+E15+E16+E17+E18+E19+E20+E21+E22+E23+E24+E25+E26+E27+E28+E29</f>
        <v>23.93</v>
      </c>
      <c r="J15" s="75">
        <f>F14+F15+F16+F17+F18+F19+F20+F21+F22+F23+F24+F25+F26+F27+F28+F29</f>
        <v>15.979999999999999</v>
      </c>
      <c r="K15" s="48"/>
      <c r="L15" s="49"/>
      <c r="M15" s="51"/>
      <c r="N15" s="51"/>
      <c r="O15" s="50"/>
    </row>
    <row r="16" spans="1:15" ht="18" thickBot="1" thickTop="1">
      <c r="A16" s="7" t="s">
        <v>10</v>
      </c>
      <c r="B16" s="33" t="s">
        <v>42</v>
      </c>
      <c r="C16" s="8">
        <v>1.85</v>
      </c>
      <c r="D16" s="9">
        <v>1.13</v>
      </c>
      <c r="E16" s="8">
        <v>1.15</v>
      </c>
      <c r="F16" s="18">
        <v>0.71</v>
      </c>
      <c r="H16" s="49"/>
      <c r="I16" s="22"/>
      <c r="J16" s="37"/>
      <c r="K16" s="25"/>
      <c r="L16" s="49"/>
      <c r="M16" s="51"/>
      <c r="N16" s="51"/>
      <c r="O16" s="50"/>
    </row>
    <row r="17" spans="1:15" ht="17.25" thickTop="1">
      <c r="A17" s="7" t="s">
        <v>11</v>
      </c>
      <c r="B17" s="33" t="s">
        <v>42</v>
      </c>
      <c r="C17" s="8">
        <v>1.86</v>
      </c>
      <c r="D17" s="9">
        <v>1.18</v>
      </c>
      <c r="E17" s="8">
        <v>2.13</v>
      </c>
      <c r="F17" s="18">
        <v>1.44</v>
      </c>
      <c r="H17" s="56"/>
      <c r="I17" s="57" t="s">
        <v>60</v>
      </c>
      <c r="J17" s="58" t="s">
        <v>61</v>
      </c>
      <c r="K17" s="25"/>
      <c r="L17" s="49"/>
      <c r="M17" s="51"/>
      <c r="N17" s="51"/>
      <c r="O17" s="50"/>
    </row>
    <row r="18" spans="1:15" ht="16.5">
      <c r="A18" s="7" t="s">
        <v>12</v>
      </c>
      <c r="B18" s="33" t="s">
        <v>42</v>
      </c>
      <c r="C18" s="8">
        <v>2.21</v>
      </c>
      <c r="D18" s="9">
        <v>1.25</v>
      </c>
      <c r="E18" s="8">
        <v>2.12</v>
      </c>
      <c r="F18" s="18">
        <v>1.45</v>
      </c>
      <c r="H18" s="52" t="s">
        <v>43</v>
      </c>
      <c r="I18" s="59">
        <f>I14/8</f>
        <v>2.16125</v>
      </c>
      <c r="J18" s="74">
        <f>J14/8</f>
        <v>1.86875</v>
      </c>
      <c r="K18" s="25"/>
      <c r="L18" s="49"/>
      <c r="M18" s="51"/>
      <c r="N18" s="51"/>
      <c r="O18" s="50"/>
    </row>
    <row r="19" spans="1:15" ht="17.25" thickBot="1">
      <c r="A19" s="7" t="s">
        <v>13</v>
      </c>
      <c r="B19" s="33" t="s">
        <v>42</v>
      </c>
      <c r="C19" s="8">
        <v>2.06</v>
      </c>
      <c r="D19" s="9">
        <v>1.08</v>
      </c>
      <c r="E19" s="8">
        <v>2.12</v>
      </c>
      <c r="F19" s="18">
        <v>1.34</v>
      </c>
      <c r="H19" s="54" t="s">
        <v>42</v>
      </c>
      <c r="I19" s="60">
        <f>I15/16</f>
        <v>1.495625</v>
      </c>
      <c r="J19" s="60">
        <f>J15/16</f>
        <v>0.9987499999999999</v>
      </c>
      <c r="K19" s="25"/>
      <c r="L19" s="49"/>
      <c r="M19" s="51"/>
      <c r="N19" s="51"/>
      <c r="O19" s="50"/>
    </row>
    <row r="20" spans="1:15" ht="17.25" thickTop="1">
      <c r="A20" s="7" t="s">
        <v>14</v>
      </c>
      <c r="B20" s="33" t="s">
        <v>42</v>
      </c>
      <c r="C20" s="8">
        <v>2.24</v>
      </c>
      <c r="D20" s="9">
        <v>1.05</v>
      </c>
      <c r="E20" s="8">
        <v>2.56</v>
      </c>
      <c r="F20" s="18">
        <v>1.81</v>
      </c>
      <c r="H20" s="49"/>
      <c r="I20" s="22"/>
      <c r="J20" s="37"/>
      <c r="K20" s="25"/>
      <c r="L20" s="49"/>
      <c r="M20" s="51"/>
      <c r="N20" s="51"/>
      <c r="O20" s="50"/>
    </row>
    <row r="21" spans="1:15" ht="16.5">
      <c r="A21" s="7" t="s">
        <v>16</v>
      </c>
      <c r="B21" s="33" t="s">
        <v>42</v>
      </c>
      <c r="C21" s="8">
        <v>1.76</v>
      </c>
      <c r="D21" s="9">
        <v>1.15</v>
      </c>
      <c r="E21" s="8">
        <v>1.27</v>
      </c>
      <c r="F21" s="18">
        <v>0.83</v>
      </c>
      <c r="H21" s="49"/>
      <c r="I21" s="22"/>
      <c r="J21" s="37"/>
      <c r="K21" s="25"/>
      <c r="L21" s="49"/>
      <c r="M21" s="51"/>
      <c r="N21" s="51"/>
      <c r="O21" s="50"/>
    </row>
    <row r="22" spans="1:15" ht="16.5">
      <c r="A22" s="7" t="s">
        <v>17</v>
      </c>
      <c r="B22" s="33" t="s">
        <v>42</v>
      </c>
      <c r="C22" s="8">
        <v>1.65</v>
      </c>
      <c r="D22" s="9">
        <v>1.14</v>
      </c>
      <c r="E22" s="8">
        <v>1.27</v>
      </c>
      <c r="F22" s="18">
        <v>0.67</v>
      </c>
      <c r="H22" s="49"/>
      <c r="I22" s="22"/>
      <c r="J22" s="37"/>
      <c r="K22" s="25"/>
      <c r="L22" s="49"/>
      <c r="M22" s="51"/>
      <c r="N22" s="51"/>
      <c r="O22" s="50"/>
    </row>
    <row r="23" spans="1:15" ht="16.5">
      <c r="A23" s="7" t="s">
        <v>18</v>
      </c>
      <c r="B23" s="33" t="s">
        <v>42</v>
      </c>
      <c r="C23" s="8">
        <v>2.71</v>
      </c>
      <c r="D23" s="9">
        <v>1.09</v>
      </c>
      <c r="E23" s="8">
        <v>1.65</v>
      </c>
      <c r="F23" s="18">
        <v>1.47</v>
      </c>
      <c r="H23" s="49"/>
      <c r="I23" s="22"/>
      <c r="J23" s="37"/>
      <c r="K23" s="25"/>
      <c r="L23" s="49"/>
      <c r="M23" s="51"/>
      <c r="N23" s="51"/>
      <c r="O23" s="50"/>
    </row>
    <row r="24" spans="1:15" ht="16.5">
      <c r="A24" s="7" t="s">
        <v>19</v>
      </c>
      <c r="B24" s="33" t="s">
        <v>42</v>
      </c>
      <c r="C24" s="10">
        <v>2.8</v>
      </c>
      <c r="D24" s="9">
        <v>1.06</v>
      </c>
      <c r="E24" s="8">
        <v>1.48</v>
      </c>
      <c r="F24" s="18">
        <v>1.6</v>
      </c>
      <c r="H24" s="49"/>
      <c r="I24" s="22"/>
      <c r="J24" s="37"/>
      <c r="K24" s="25"/>
      <c r="L24" s="49"/>
      <c r="M24" s="51"/>
      <c r="N24" s="51"/>
      <c r="O24" s="50"/>
    </row>
    <row r="25" spans="1:15" ht="16.5">
      <c r="A25" s="7" t="s">
        <v>20</v>
      </c>
      <c r="B25" s="33" t="s">
        <v>42</v>
      </c>
      <c r="C25" s="8">
        <v>1.98</v>
      </c>
      <c r="D25" s="9">
        <v>1.06</v>
      </c>
      <c r="E25" s="8">
        <v>1.17</v>
      </c>
      <c r="F25" s="18">
        <v>0.87</v>
      </c>
      <c r="H25" s="49"/>
      <c r="I25" s="22"/>
      <c r="J25" s="37"/>
      <c r="K25" s="25"/>
      <c r="L25" s="49"/>
      <c r="M25" s="51"/>
      <c r="N25" s="51"/>
      <c r="O25" s="50"/>
    </row>
    <row r="26" spans="1:15" ht="16.5">
      <c r="A26" s="7" t="s">
        <v>21</v>
      </c>
      <c r="B26" s="33" t="s">
        <v>42</v>
      </c>
      <c r="C26" s="8">
        <v>1.93</v>
      </c>
      <c r="D26" s="9">
        <v>1.05</v>
      </c>
      <c r="E26" s="8">
        <v>1.83</v>
      </c>
      <c r="F26" s="18">
        <v>1.25</v>
      </c>
      <c r="H26" s="37"/>
      <c r="I26" s="22"/>
      <c r="J26" s="37"/>
      <c r="K26" s="42"/>
      <c r="L26" s="49"/>
      <c r="M26" s="51"/>
      <c r="N26" s="51"/>
      <c r="O26" s="50"/>
    </row>
    <row r="27" spans="1:12" ht="16.5">
      <c r="A27" s="7" t="s">
        <v>23</v>
      </c>
      <c r="B27" s="33" t="s">
        <v>42</v>
      </c>
      <c r="C27" s="8">
        <v>2.09</v>
      </c>
      <c r="D27" s="9">
        <v>1.46</v>
      </c>
      <c r="E27" s="8">
        <v>1.73</v>
      </c>
      <c r="F27" s="18">
        <v>0.9</v>
      </c>
      <c r="H27" s="37"/>
      <c r="I27" s="22"/>
      <c r="J27" s="37"/>
      <c r="K27" s="25"/>
      <c r="L27" s="25"/>
    </row>
    <row r="28" spans="1:12" ht="16.5">
      <c r="A28" s="7" t="s">
        <v>26</v>
      </c>
      <c r="B28" s="33" t="s">
        <v>42</v>
      </c>
      <c r="C28" s="8">
        <v>1.35</v>
      </c>
      <c r="D28" s="9">
        <v>0.87</v>
      </c>
      <c r="E28" s="8">
        <v>0.73</v>
      </c>
      <c r="F28" s="18">
        <v>0.37</v>
      </c>
      <c r="H28" s="37"/>
      <c r="I28" s="22"/>
      <c r="J28" s="37"/>
      <c r="K28" s="25"/>
      <c r="L28" s="25"/>
    </row>
    <row r="29" spans="1:12" ht="17.25" thickBot="1">
      <c r="A29" s="11" t="s">
        <v>27</v>
      </c>
      <c r="B29" s="34" t="s">
        <v>42</v>
      </c>
      <c r="C29" s="12">
        <v>1.28</v>
      </c>
      <c r="D29" s="13">
        <v>0.8</v>
      </c>
      <c r="E29" s="12">
        <v>0.79</v>
      </c>
      <c r="F29" s="21">
        <v>0.44</v>
      </c>
      <c r="H29" s="37"/>
      <c r="I29" s="22"/>
      <c r="J29" s="37"/>
      <c r="K29" s="25"/>
      <c r="L29" s="25"/>
    </row>
    <row r="30" spans="1:12" ht="17.25" thickTop="1">
      <c r="A30" s="72"/>
      <c r="B30" s="64" t="s">
        <v>49</v>
      </c>
      <c r="C30" s="65">
        <f>STDEV(C14:C29)</f>
        <v>0.4245919609852869</v>
      </c>
      <c r="D30" s="66">
        <f>STDEV(D14:D29)</f>
        <v>0.1855262784621079</v>
      </c>
      <c r="E30" s="66">
        <f>STDEV(E14:E29)</f>
        <v>0.5484276767876202</v>
      </c>
      <c r="F30" s="67">
        <f>STDEV(F14:F29)</f>
        <v>0.48009547661550284</v>
      </c>
      <c r="H30" s="37"/>
      <c r="I30" s="22"/>
      <c r="J30" s="37"/>
      <c r="K30" s="25"/>
      <c r="L30" s="25"/>
    </row>
    <row r="31" spans="1:12" ht="17.25" thickBot="1">
      <c r="A31" s="73"/>
      <c r="B31" s="11" t="s">
        <v>34</v>
      </c>
      <c r="C31" s="12">
        <f>C30/I7*100</f>
        <v>21.621487510390164</v>
      </c>
      <c r="D31" s="12">
        <f>D30/J7*100</f>
        <v>17.461296796433682</v>
      </c>
      <c r="E31" s="12"/>
      <c r="F31" s="21"/>
      <c r="I31" s="22"/>
      <c r="J31" s="37"/>
      <c r="K31" s="25"/>
      <c r="L31" s="25"/>
    </row>
    <row r="32" ht="17.25" thickTop="1"/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"/>
  <sheetViews>
    <sheetView zoomScale="75" zoomScaleNormal="75" workbookViewId="0" topLeftCell="A1">
      <selection activeCell="I9" sqref="I9"/>
    </sheetView>
  </sheetViews>
  <sheetFormatPr defaultColWidth="9.00390625" defaultRowHeight="16.5"/>
  <cols>
    <col min="5" max="5" width="11.50390625" style="0" customWidth="1"/>
    <col min="7" max="7" width="11.00390625" style="0" customWidth="1"/>
    <col min="8" max="8" width="9.75390625" style="0" customWidth="1"/>
  </cols>
  <sheetData>
    <row r="1" spans="1:11" ht="18" thickBot="1" thickTop="1">
      <c r="A1" s="26" t="s">
        <v>0</v>
      </c>
      <c r="B1" s="26" t="s">
        <v>30</v>
      </c>
      <c r="C1" s="26" t="s">
        <v>29</v>
      </c>
      <c r="D1" s="26" t="s">
        <v>28</v>
      </c>
      <c r="E1" s="26" t="s">
        <v>1</v>
      </c>
      <c r="F1" s="26" t="s">
        <v>2</v>
      </c>
      <c r="G1" s="27" t="s">
        <v>35</v>
      </c>
      <c r="H1" s="27" t="s">
        <v>50</v>
      </c>
      <c r="I1" s="28" t="s">
        <v>37</v>
      </c>
      <c r="J1" s="26" t="s">
        <v>38</v>
      </c>
      <c r="K1" s="26" t="s">
        <v>39</v>
      </c>
    </row>
    <row r="2" spans="1:11" ht="17.25" thickTop="1">
      <c r="A2" s="7" t="s">
        <v>24</v>
      </c>
      <c r="B2" s="8">
        <v>1.69</v>
      </c>
      <c r="C2" s="8">
        <v>0.85</v>
      </c>
      <c r="D2" s="5">
        <f>B2/C2</f>
        <v>1.988235294117647</v>
      </c>
      <c r="E2" s="8">
        <v>1.58</v>
      </c>
      <c r="F2" s="9">
        <v>1.02</v>
      </c>
      <c r="G2" s="33"/>
      <c r="H2" s="9">
        <v>7.25</v>
      </c>
      <c r="I2" s="36"/>
      <c r="J2" s="33" t="s">
        <v>43</v>
      </c>
      <c r="K2" s="30" t="s">
        <v>45</v>
      </c>
    </row>
    <row r="3" spans="1:11" ht="16.5">
      <c r="A3" s="7" t="s">
        <v>25</v>
      </c>
      <c r="B3" s="8">
        <v>1.76</v>
      </c>
      <c r="C3" s="8">
        <v>0.87</v>
      </c>
      <c r="D3" s="5">
        <f>B3/C3</f>
        <v>2.0229885057471266</v>
      </c>
      <c r="E3" s="8">
        <v>1.65</v>
      </c>
      <c r="F3" s="9">
        <v>1.08</v>
      </c>
      <c r="G3" s="33"/>
      <c r="H3" s="9">
        <v>7.26</v>
      </c>
      <c r="I3" s="39">
        <v>9660</v>
      </c>
      <c r="J3" s="33" t="s">
        <v>43</v>
      </c>
      <c r="K3" s="30" t="s">
        <v>45</v>
      </c>
    </row>
    <row r="4" spans="1:11" ht="16.5">
      <c r="A4" s="7" t="s">
        <v>26</v>
      </c>
      <c r="B4" s="8">
        <v>1.35</v>
      </c>
      <c r="C4" s="8">
        <v>0.87</v>
      </c>
      <c r="D4" s="5">
        <f>B4/C4</f>
        <v>1.5517241379310347</v>
      </c>
      <c r="E4" s="8">
        <v>0.73</v>
      </c>
      <c r="F4" s="9">
        <v>0.37</v>
      </c>
      <c r="G4" s="33"/>
      <c r="H4" s="9">
        <v>7.27</v>
      </c>
      <c r="I4" s="39">
        <v>10796</v>
      </c>
      <c r="J4" s="33" t="s">
        <v>42</v>
      </c>
      <c r="K4" s="30" t="s">
        <v>45</v>
      </c>
    </row>
    <row r="5" spans="1:11" ht="17.25" thickBot="1">
      <c r="A5" s="11" t="s">
        <v>27</v>
      </c>
      <c r="B5" s="12">
        <v>1.28</v>
      </c>
      <c r="C5" s="12">
        <v>0.8</v>
      </c>
      <c r="D5" s="12">
        <f>B5/C5</f>
        <v>1.5999999999999999</v>
      </c>
      <c r="E5" s="12">
        <v>0.79</v>
      </c>
      <c r="F5" s="13">
        <v>0.44</v>
      </c>
      <c r="G5" s="34"/>
      <c r="H5" s="13">
        <v>7.28</v>
      </c>
      <c r="I5" s="39">
        <v>10795</v>
      </c>
      <c r="J5" s="34" t="s">
        <v>42</v>
      </c>
      <c r="K5" s="31" t="s">
        <v>45</v>
      </c>
    </row>
    <row r="6" ht="17.25" thickTop="1"/>
  </sheetData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Neill and Debbie Brettell</dc:creator>
  <cp:keywords/>
  <dc:description/>
  <cp:lastModifiedBy>Brettell</cp:lastModifiedBy>
  <cp:lastPrinted>2002-08-11T09:47:00Z</cp:lastPrinted>
  <dcterms:created xsi:type="dcterms:W3CDTF">2002-08-03T09:16:00Z</dcterms:created>
  <dcterms:modified xsi:type="dcterms:W3CDTF">2002-08-03T10:07:59Z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